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user\Desktop\"/>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C10"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J10" i="4" s="1"/>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Y8" i="4"/>
  <c r="AQ8" i="4"/>
  <c r="R8" i="4"/>
  <c r="J8" i="4"/>
  <c r="B6" i="4"/>
  <c r="D10" i="5" l="1"/>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<sst xmlns="http://schemas.openxmlformats.org/spreadsheetml/2006/main" count="217" uniqueCount="107">
  <si>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</si>
  <si>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</si>
  <si>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</si>
  <si>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</si>
  <si>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</si>
  <si>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</si>
  <si>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</si>
  <si>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</si>
  <si>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</si>
  <si>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</si>
  <si>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</si>
  <si>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</si>
  <si>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</si>
  <si>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</si>
  <si>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</si>
  <si>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</si>
  <si>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</si>
  <si>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</si>
  <si>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</si>
  <si>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</si>
  <si>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</si>
  <si>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</si>
  <si>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</si>
  <si>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</si>
  <si>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</si>
  <si>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</si>
  <si>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</si>
  <si>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</si>
  <si>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</si>
  <si>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</si>
  <si>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</si>
  <si>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</si>
  <si>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</si>
  <si>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</si>
  <si>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</si>
  <si>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</si>
  <si>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</si>
  <si>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</si>
  <si>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</si>
  <si>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</si>
  <si>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</si>
  <si>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</si>
  <si>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</si>
  <si>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</si>
  <si>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</si>
  <si>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</si>
  <si>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</si>
  <si>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</si>
  <si>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</si>
  <si>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</si>
  <si>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</si>
  <si>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</si>
  <si>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</si>
  <si>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</si>
  <si>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</si>
  <si>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</si>
  <si>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</si>
  <si>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</si>
  <si>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</si>
  <si>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</si>
  <si>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</si>
  <si>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</si>
  <si>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</si>
  <si>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</si>
  <si>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</si>
  <si>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</si>
  <si>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</si>
  <si>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</si>
  <si>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</si>
  <si>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</si>
  <si>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</si>
  <si>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</si>
  <si>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</si>
  <si>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</si>
  <si>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</si>
  <si>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</si>
  <si>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</si>
  <si>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</si>
  <si>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</si>
  <si>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</si>
  <si>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</si>
  <si>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</si>
  <si>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</si>
  <si>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</si>
  <si>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</si>
  <si>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</si>
  <si>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</si>
  <si>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</si>
  <si>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</si>
  <si>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</si>
  <si>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</si>
  <si>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</si>
  <si>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</si>
  <si>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佐渡市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</si>
  <si>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</si>
  <si>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</si>
  <si>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</si>
  <si>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</si>
  <si>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</si>
  <si>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</si>
  <si>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</si>
  <si>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</si>
  <si>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</si>
  <si>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</si>
  <si>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類似団体平均値との比較では、管路経年化率は低いが、簡易水道区域が統合されるため、今後数値が上昇するのは、必至である。
　法定耐用年数に達した施設、管路が多く、補助事業を活用し限りある財源の中で更新を進めているが追いつかず、漏水箇所の多発している箇所等を優先し更新している状況となっている。</t>
    <rPh sb="10" eb="12">
      <t>ヒカク</t>
    </rPh>
    <rPh sb="15" eb="17">
      <t>カンロ</t>
    </rPh>
    <rPh sb="17" eb="20">
      <t>ケイネンカ</t>
    </rPh>
    <rPh sb="20" eb="21">
      <t>リツ</t>
    </rPh>
    <rPh sb="22" eb="23">
      <t>ヒク</t>
    </rPh>
    <rPh sb="26" eb="28">
      <t>カンイ</t>
    </rPh>
    <rPh sb="28" eb="30">
      <t>スイドウ</t>
    </rPh>
    <rPh sb="30" eb="32">
      <t>クイキ</t>
    </rPh>
    <rPh sb="33" eb="35">
      <t>トウゴウ</t>
    </rPh>
    <rPh sb="41" eb="43">
      <t>コンゴ</t>
    </rPh>
    <rPh sb="43" eb="45">
      <t>スウチ</t>
    </rPh>
    <rPh sb="46" eb="48">
      <t>ジョウショウ</t>
    </rPh>
    <rPh sb="53" eb="55">
      <t>ヒッシ</t>
    </rPh>
    <rPh sb="61" eb="63">
      <t>ホウテイ</t>
    </rPh>
    <rPh sb="63" eb="65">
      <t>タイヨウ</t>
    </rPh>
    <rPh sb="65" eb="67">
      <t>ネンスウ</t>
    </rPh>
    <rPh sb="68" eb="69">
      <t>タッ</t>
    </rPh>
    <rPh sb="71" eb="73">
      <t>シセツ</t>
    </rPh>
    <rPh sb="74" eb="76">
      <t>カンロ</t>
    </rPh>
    <rPh sb="77" eb="78">
      <t>オオ</t>
    </rPh>
    <rPh sb="80" eb="82">
      <t>ホジョ</t>
    </rPh>
    <rPh sb="82" eb="84">
      <t>ジギョウ</t>
    </rPh>
    <rPh sb="85" eb="87">
      <t>カツヨウ</t>
    </rPh>
    <rPh sb="88" eb="89">
      <t>カギ</t>
    </rPh>
    <rPh sb="92" eb="94">
      <t>ザイゲン</t>
    </rPh>
    <rPh sb="95" eb="96">
      <t>ナカ</t>
    </rPh>
    <rPh sb="97" eb="99">
      <t>コウシン</t>
    </rPh>
    <rPh sb="100" eb="101">
      <t>スス</t>
    </rPh>
    <rPh sb="106" eb="107">
      <t>オ</t>
    </rPh>
    <rPh sb="112" eb="114">
      <t>ロウスイ</t>
    </rPh>
    <rPh sb="114" eb="116">
      <t>カショ</t>
    </rPh>
    <rPh sb="117" eb="119">
      <t>タハツ</t>
    </rPh>
    <rPh sb="123" eb="125">
      <t>カショ</t>
    </rPh>
    <rPh sb="125" eb="126">
      <t>トウ</t>
    </rPh>
    <rPh sb="127" eb="129">
      <t>ユウセン</t>
    </rPh>
    <rPh sb="130" eb="132">
      <t>コウシン</t>
    </rPh>
    <rPh sb="136" eb="138">
      <t>ジョウキョウ</t>
    </rPh>
    <phoneticPr fontId="4"/>
  </si>
  <si>
    <t>　平成28年度より簡易水道区域が経営統合されることから、水道事業の経営は今まで以上に厳しくなることが予想される。
　また、給水人口の減少や施設・管路の更新期に入ってきていることを考慮すると、料金の値上げが必要不可欠な状況になっている。
　長期を見据えた新水道ビジョン及び経営戦略を早急に作成し、健全な経営に努めていく必要がある。
　</t>
    <rPh sb="1" eb="3">
      <t>ヘイセイ</t>
    </rPh>
    <rPh sb="5" eb="7">
      <t>ネンド</t>
    </rPh>
    <rPh sb="9" eb="11">
      <t>カンイ</t>
    </rPh>
    <rPh sb="11" eb="13">
      <t>スイドウ</t>
    </rPh>
    <rPh sb="13" eb="15">
      <t>クイキ</t>
    </rPh>
    <rPh sb="16" eb="18">
      <t>ケイエイ</t>
    </rPh>
    <rPh sb="18" eb="20">
      <t>トウゴウ</t>
    </rPh>
    <rPh sb="28" eb="30">
      <t>スイドウ</t>
    </rPh>
    <rPh sb="30" eb="32">
      <t>ジギョウ</t>
    </rPh>
    <rPh sb="33" eb="35">
      <t>ケイエイ</t>
    </rPh>
    <rPh sb="36" eb="37">
      <t>イマ</t>
    </rPh>
    <rPh sb="39" eb="41">
      <t>イジョウ</t>
    </rPh>
    <rPh sb="42" eb="43">
      <t>キビ</t>
    </rPh>
    <rPh sb="50" eb="52">
      <t>ヨソウ</t>
    </rPh>
    <rPh sb="61" eb="63">
      <t>キュウスイ</t>
    </rPh>
    <rPh sb="63" eb="65">
      <t>ジンコウ</t>
    </rPh>
    <rPh sb="66" eb="68">
      <t>ゲンショウ</t>
    </rPh>
    <rPh sb="69" eb="71">
      <t>シセツ</t>
    </rPh>
    <rPh sb="72" eb="74">
      <t>カンロ</t>
    </rPh>
    <rPh sb="75" eb="77">
      <t>コウシン</t>
    </rPh>
    <rPh sb="77" eb="78">
      <t>キ</t>
    </rPh>
    <rPh sb="79" eb="80">
      <t>ハイ</t>
    </rPh>
    <rPh sb="89" eb="91">
      <t>コウリョ</t>
    </rPh>
    <rPh sb="95" eb="97">
      <t>リョウキン</t>
    </rPh>
    <rPh sb="98" eb="100">
      <t>ネア</t>
    </rPh>
    <rPh sb="102" eb="104">
      <t>ヒツヨウ</t>
    </rPh>
    <rPh sb="104" eb="107">
      <t>フカケツ</t>
    </rPh>
    <rPh sb="108" eb="110">
      <t>ジョウキョウ</t>
    </rPh>
    <rPh sb="119" eb="121">
      <t>チョウキ</t>
    </rPh>
    <rPh sb="122" eb="124">
      <t>ミス</t>
    </rPh>
    <rPh sb="126" eb="127">
      <t>シン</t>
    </rPh>
    <rPh sb="127" eb="129">
      <t>スイドウ</t>
    </rPh>
    <rPh sb="133" eb="134">
      <t>オヨ</t>
    </rPh>
    <rPh sb="135" eb="137">
      <t>ケイエイ</t>
    </rPh>
    <rPh sb="137" eb="139">
      <t>センリャク</t>
    </rPh>
    <rPh sb="140" eb="142">
      <t>ソウキュウ</t>
    </rPh>
    <rPh sb="143" eb="145">
      <t>サクセイ</t>
    </rPh>
    <rPh sb="147" eb="149">
      <t>ケンゼン</t>
    </rPh>
    <rPh sb="150" eb="152">
      <t>ケイエイ</t>
    </rPh>
    <rPh sb="153" eb="154">
      <t>ツト</t>
    </rPh>
    <rPh sb="158" eb="160">
      <t>ヒツヨウ</t>
    </rPh>
    <phoneticPr fontId="4"/>
  </si>
  <si>
    <t xml:space="preserve">　経営収支比率では、類似団体平均値を上まっているものの一般会計からの補助金を含めた数値である。
　財源不足により更新ができていない老朽管等による漏水が多く有収率が低いことから、企業債残高対給水収益率や給水原価の高さ、料金回収率の低さに繋がっている。
　流動比率が前年比較で減少しているのは、制度改正により企業債が流動負債に算入されたためである。
　平成28年度からは、市内簡易水道区域が水道事業に経営統合されることから、これらの数値も一層厳しくなることが予想される。
　新水道ビジョンや経営戦略を早期作成し健全な経営に取り組んでいく必要がある。　
</t>
    <rPh sb="1" eb="3">
      <t>ケイエイ</t>
    </rPh>
    <rPh sb="3" eb="5">
      <t>シュウシ</t>
    </rPh>
    <rPh sb="5" eb="7">
      <t>ヒリツ</t>
    </rPh>
    <rPh sb="14" eb="17">
      <t>ヘイキンチ</t>
    </rPh>
    <rPh sb="18" eb="19">
      <t>ウエ</t>
    </rPh>
    <rPh sb="27" eb="29">
      <t>イッパン</t>
    </rPh>
    <rPh sb="29" eb="31">
      <t>カイケイ</t>
    </rPh>
    <rPh sb="34" eb="37">
      <t>ホジョキン</t>
    </rPh>
    <rPh sb="38" eb="39">
      <t>フク</t>
    </rPh>
    <rPh sb="41" eb="43">
      <t>スウチ</t>
    </rPh>
    <rPh sb="49" eb="51">
      <t>ザイゲン</t>
    </rPh>
    <rPh sb="51" eb="53">
      <t>ブソク</t>
    </rPh>
    <rPh sb="56" eb="58">
      <t>コウシン</t>
    </rPh>
    <rPh sb="65" eb="67">
      <t>ロウキュウ</t>
    </rPh>
    <rPh sb="67" eb="68">
      <t>カン</t>
    </rPh>
    <rPh sb="68" eb="69">
      <t>トウ</t>
    </rPh>
    <rPh sb="72" eb="74">
      <t>ロウスイ</t>
    </rPh>
    <rPh sb="75" eb="76">
      <t>オオ</t>
    </rPh>
    <rPh sb="77" eb="78">
      <t>ユウ</t>
    </rPh>
    <rPh sb="78" eb="79">
      <t>シュウ</t>
    </rPh>
    <rPh sb="79" eb="80">
      <t>リツ</t>
    </rPh>
    <rPh sb="81" eb="82">
      <t>ヒク</t>
    </rPh>
    <rPh sb="105" eb="106">
      <t>タカ</t>
    </rPh>
    <rPh sb="114" eb="115">
      <t>ヒク</t>
    </rPh>
    <rPh sb="117" eb="118">
      <t>ツナ</t>
    </rPh>
    <rPh sb="126" eb="128">
      <t>リュウドウ</t>
    </rPh>
    <rPh sb="128" eb="130">
      <t>ヒリツ</t>
    </rPh>
    <rPh sb="131" eb="133">
      <t>ゼンネン</t>
    </rPh>
    <rPh sb="133" eb="135">
      <t>ヒカク</t>
    </rPh>
    <rPh sb="136" eb="138">
      <t>ゲンショウ</t>
    </rPh>
    <rPh sb="145" eb="147">
      <t>セイド</t>
    </rPh>
    <rPh sb="147" eb="149">
      <t>カイセイ</t>
    </rPh>
    <rPh sb="152" eb="154">
      <t>キギョウ</t>
    </rPh>
    <rPh sb="154" eb="155">
      <t>サイ</t>
    </rPh>
    <rPh sb="156" eb="158">
      <t>リュウドウ</t>
    </rPh>
    <rPh sb="158" eb="160">
      <t>フサイ</t>
    </rPh>
    <rPh sb="161" eb="163">
      <t>サンニュウ</t>
    </rPh>
    <rPh sb="235" eb="236">
      <t>シン</t>
    </rPh>
    <rPh sb="236" eb="238">
      <t>スイドウ</t>
    </rPh>
    <rPh sb="243" eb="245">
      <t>ケイエイ</t>
    </rPh>
    <rPh sb="245" eb="247">
      <t>センリャク</t>
    </rPh>
    <rPh sb="248" eb="250">
      <t>ソウキ</t>
    </rPh>
    <rPh sb="250" eb="252">
      <t>サクセイ</t>
    </rPh>
    <rPh sb="259" eb="260">
      <t>ト</t>
    </rPh>
    <rPh sb="261" eb="262">
      <t>ク</t>
    </rPh>
    <rPh sb="266" eb="2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</si>
</sst>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2.42</c:v>
                </c:pt>
                <c:pt idx="1">
                  <c:v>2.17</c:v>
                </c:pt>
                <c:pt idx="2">
                  <c:v>1.42</c:v>
                </c:pt>
                <c:pt idx="3">
                  <c:v>1.85</c:v>
                </c:pt>
                <c:pt idx="4">
                  <c:v>1.48</c:v>
                </c:pt>
              </c:numCache>
            </c:numRef>
          </c:val>
        </c:ser>
        <c:dLbls>
          <c:showLegendKey val="0"/>
          <c:showVal val="0"/>
          <c:showCatName val="0"/>
          <c:showSerName val="0"/>
          <c:showPercent val="0"/>
          <c:showBubbleSize val="0"/>
        </c:dLbls>
        <c:gapWidth val="150"/>
        <c:axId val="227341864"/>
        <c:axId val="1176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227341864"/>
        <c:axId val="117643264"/>
      </c:lineChart>
      <c:dateAx>
        <c:axId val="227341864"/>
        <c:scaling>
          <c:orientation val="minMax"/>
        </c:scaling>
        <c:delete val="1"/>
        <c:axPos val="b"/>
        <c:numFmt formatCode="ge" sourceLinked="1"/>
        <c:majorTickMark val="none"/>
        <c:minorTickMark val="none"/>
        <c:tickLblPos val="none"/>
        <c:crossAx val="117643264"/>
        <c:crosses val="autoZero"/>
        <c:auto val="1"/>
        <c:lblOffset val="100"/>
        <c:baseTimeUnit val="years"/>
      </c:dateAx>
      <c:valAx>
        <c:axId val="1176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34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52.93</c:v>
                </c:pt>
                <c:pt idx="1">
                  <c:v>51.33</c:v>
                </c:pt>
                <c:pt idx="2">
                  <c:v>50.19</c:v>
                </c:pt>
                <c:pt idx="3">
                  <c:v>50.48</c:v>
                </c:pt>
                <c:pt idx="4">
                  <c:v>49.81</c:v>
                </c:pt>
              </c:numCache>
            </c:numRef>
          </c:val>
        </c:ser>
        <c:dLbls>
          <c:showLegendKey val="0"/>
          <c:showVal val="0"/>
          <c:showCatName val="0"/>
          <c:showSerName val="0"/>
          <c:showPercent val="0"/>
          <c:showBubbleSize val="0"/>
        </c:dLbls>
        <c:gapWidth val="150"/>
        <c:axId val="226042040"/>
        <c:axId val="22604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226042040"/>
        <c:axId val="226041648"/>
      </c:lineChart>
      <c:dateAx>
        <c:axId val="226042040"/>
        <c:scaling>
          <c:orientation val="minMax"/>
        </c:scaling>
        <c:delete val="1"/>
        <c:axPos val="b"/>
        <c:numFmt formatCode="ge" sourceLinked="1"/>
        <c:majorTickMark val="none"/>
        <c:minorTickMark val="none"/>
        <c:tickLblPos val="none"/>
        <c:crossAx val="226041648"/>
        <c:crosses val="autoZero"/>
        <c:auto val="1"/>
        <c:lblOffset val="100"/>
        <c:baseTimeUnit val="years"/>
      </c:dateAx>
      <c:valAx>
        <c:axId val="22604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4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80.39</c:v>
                </c:pt>
                <c:pt idx="1">
                  <c:v>81.599999999999994</c:v>
                </c:pt>
                <c:pt idx="2">
                  <c:v>83.27</c:v>
                </c:pt>
                <c:pt idx="3">
                  <c:v>80.239999999999995</c:v>
                </c:pt>
                <c:pt idx="4">
                  <c:v>79.37</c:v>
                </c:pt>
              </c:numCache>
            </c:numRef>
          </c:val>
        </c:ser>
        <c:dLbls>
          <c:showLegendKey val="0"/>
          <c:showVal val="0"/>
          <c:showCatName val="0"/>
          <c:showSerName val="0"/>
          <c:showPercent val="0"/>
          <c:showBubbleSize val="0"/>
        </c:dLbls>
        <c:gapWidth val="150"/>
        <c:axId val="228029680"/>
        <c:axId val="22803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228029680"/>
        <c:axId val="228030072"/>
      </c:lineChart>
      <c:dateAx>
        <c:axId val="228029680"/>
        <c:scaling>
          <c:orientation val="minMax"/>
        </c:scaling>
        <c:delete val="1"/>
        <c:axPos val="b"/>
        <c:numFmt formatCode="ge" sourceLinked="1"/>
        <c:majorTickMark val="none"/>
        <c:minorTickMark val="none"/>
        <c:tickLblPos val="none"/>
        <c:crossAx val="228030072"/>
        <c:crosses val="autoZero"/>
        <c:auto val="1"/>
        <c:lblOffset val="100"/>
        <c:baseTimeUnit val="years"/>
      </c:dateAx>
      <c:valAx>
        <c:axId val="22803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2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102.05</c:v>
                </c:pt>
                <c:pt idx="1">
                  <c:v>104.96</c:v>
                </c:pt>
                <c:pt idx="2">
                  <c:v>120.48</c:v>
                </c:pt>
                <c:pt idx="3">
                  <c:v>115.35</c:v>
                </c:pt>
                <c:pt idx="4">
                  <c:v>113.71</c:v>
                </c:pt>
              </c:numCache>
            </c:numRef>
          </c:val>
        </c:ser>
        <c:dLbls>
          <c:showLegendKey val="0"/>
          <c:showVal val="0"/>
          <c:showCatName val="0"/>
          <c:showSerName val="0"/>
          <c:showPercent val="0"/>
          <c:showBubbleSize val="0"/>
        </c:dLbls>
        <c:gapWidth val="150"/>
        <c:axId val="117649736"/>
        <c:axId val="22753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17649736"/>
        <c:axId val="227534648"/>
      </c:lineChart>
      <c:dateAx>
        <c:axId val="117649736"/>
        <c:scaling>
          <c:orientation val="minMax"/>
        </c:scaling>
        <c:delete val="1"/>
        <c:axPos val="b"/>
        <c:numFmt formatCode="ge" sourceLinked="1"/>
        <c:majorTickMark val="none"/>
        <c:minorTickMark val="none"/>
        <c:tickLblPos val="none"/>
        <c:crossAx val="227534648"/>
        <c:crosses val="autoZero"/>
        <c:auto val="1"/>
        <c:lblOffset val="100"/>
        <c:baseTimeUnit val="years"/>
      </c:dateAx>
      <c:valAx>
        <c:axId val="227534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64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29.68</c:v>
                </c:pt>
                <c:pt idx="1">
                  <c:v>23.41</c:v>
                </c:pt>
                <c:pt idx="2">
                  <c:v>24.45</c:v>
                </c:pt>
                <c:pt idx="3">
                  <c:v>24.66</c:v>
                </c:pt>
                <c:pt idx="4">
                  <c:v>33.130000000000003</c:v>
                </c:pt>
              </c:numCache>
            </c:numRef>
          </c:val>
        </c:ser>
        <c:dLbls>
          <c:showLegendKey val="0"/>
          <c:showVal val="0"/>
          <c:showCatName val="0"/>
          <c:showSerName val="0"/>
          <c:showPercent val="0"/>
          <c:showBubbleSize val="0"/>
        </c:dLbls>
        <c:gapWidth val="150"/>
        <c:axId val="228207800"/>
        <c:axId val="2281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228207800"/>
        <c:axId val="228199616"/>
      </c:lineChart>
      <c:dateAx>
        <c:axId val="228207800"/>
        <c:scaling>
          <c:orientation val="minMax"/>
        </c:scaling>
        <c:delete val="1"/>
        <c:axPos val="b"/>
        <c:numFmt formatCode="ge" sourceLinked="1"/>
        <c:majorTickMark val="none"/>
        <c:minorTickMark val="none"/>
        <c:tickLblPos val="none"/>
        <c:crossAx val="228199616"/>
        <c:crosses val="autoZero"/>
        <c:auto val="1"/>
        <c:lblOffset val="100"/>
        <c:baseTimeUnit val="years"/>
      </c:dateAx>
      <c:valAx>
        <c:axId val="2281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0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3.59</c:v>
                </c:pt>
                <c:pt idx="1">
                  <c:v>2.69</c:v>
                </c:pt>
                <c:pt idx="2">
                  <c:v>2.74</c:v>
                </c:pt>
                <c:pt idx="3">
                  <c:v>2.91</c:v>
                </c:pt>
                <c:pt idx="4">
                  <c:v>5.78</c:v>
                </c:pt>
              </c:numCache>
            </c:numRef>
          </c:val>
        </c:ser>
        <c:dLbls>
          <c:showLegendKey val="0"/>
          <c:showVal val="0"/>
          <c:showCatName val="0"/>
          <c:showSerName val="0"/>
          <c:showPercent val="0"/>
          <c:showBubbleSize val="0"/>
        </c:dLbls>
        <c:gapWidth val="150"/>
        <c:axId val="228205808"/>
        <c:axId val="22830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228205808"/>
        <c:axId val="228304560"/>
      </c:lineChart>
      <c:dateAx>
        <c:axId val="228205808"/>
        <c:scaling>
          <c:orientation val="minMax"/>
        </c:scaling>
        <c:delete val="1"/>
        <c:axPos val="b"/>
        <c:numFmt formatCode="ge" sourceLinked="1"/>
        <c:majorTickMark val="none"/>
        <c:minorTickMark val="none"/>
        <c:tickLblPos val="none"/>
        <c:crossAx val="228304560"/>
        <c:crosses val="autoZero"/>
        <c:auto val="1"/>
        <c:lblOffset val="100"/>
        <c:baseTimeUnit val="years"/>
      </c:dateAx>
      <c:valAx>
        <c:axId val="22830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0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6039296"/>
        <c:axId val="22603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226039296"/>
        <c:axId val="226039688"/>
      </c:lineChart>
      <c:dateAx>
        <c:axId val="226039296"/>
        <c:scaling>
          <c:orientation val="minMax"/>
        </c:scaling>
        <c:delete val="1"/>
        <c:axPos val="b"/>
        <c:numFmt formatCode="ge" sourceLinked="1"/>
        <c:majorTickMark val="none"/>
        <c:minorTickMark val="none"/>
        <c:tickLblPos val="none"/>
        <c:crossAx val="226039688"/>
        <c:crosses val="autoZero"/>
        <c:auto val="1"/>
        <c:lblOffset val="100"/>
        <c:baseTimeUnit val="years"/>
      </c:dateAx>
      <c:valAx>
        <c:axId val="226039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0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230.17</c:v>
                </c:pt>
                <c:pt idx="1">
                  <c:v>233.87</c:v>
                </c:pt>
                <c:pt idx="2">
                  <c:v>380.19</c:v>
                </c:pt>
                <c:pt idx="3">
                  <c:v>288.43</c:v>
                </c:pt>
                <c:pt idx="4">
                  <c:v>177.44</c:v>
                </c:pt>
              </c:numCache>
            </c:numRef>
          </c:val>
        </c:ser>
        <c:dLbls>
          <c:showLegendKey val="0"/>
          <c:showVal val="0"/>
          <c:showCatName val="0"/>
          <c:showSerName val="0"/>
          <c:showPercent val="0"/>
          <c:showBubbleSize val="0"/>
        </c:dLbls>
        <c:gapWidth val="150"/>
        <c:axId val="226042824"/>
        <c:axId val="22604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226042824"/>
        <c:axId val="226043216"/>
      </c:lineChart>
      <c:dateAx>
        <c:axId val="226042824"/>
        <c:scaling>
          <c:orientation val="minMax"/>
        </c:scaling>
        <c:delete val="1"/>
        <c:axPos val="b"/>
        <c:numFmt formatCode="ge" sourceLinked="1"/>
        <c:majorTickMark val="none"/>
        <c:minorTickMark val="none"/>
        <c:tickLblPos val="none"/>
        <c:crossAx val="226043216"/>
        <c:crosses val="autoZero"/>
        <c:auto val="1"/>
        <c:lblOffset val="100"/>
        <c:baseTimeUnit val="years"/>
      </c:dateAx>
      <c:valAx>
        <c:axId val="22604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04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900.67</c:v>
                </c:pt>
                <c:pt idx="1">
                  <c:v>992.17</c:v>
                </c:pt>
                <c:pt idx="2">
                  <c:v>961.2</c:v>
                </c:pt>
                <c:pt idx="3">
                  <c:v>997.73</c:v>
                </c:pt>
                <c:pt idx="4">
                  <c:v>1001.42</c:v>
                </c:pt>
              </c:numCache>
            </c:numRef>
          </c:val>
        </c:ser>
        <c:dLbls>
          <c:showLegendKey val="0"/>
          <c:showVal val="0"/>
          <c:showCatName val="0"/>
          <c:showSerName val="0"/>
          <c:showPercent val="0"/>
          <c:showBubbleSize val="0"/>
        </c:dLbls>
        <c:gapWidth val="150"/>
        <c:axId val="226044392"/>
        <c:axId val="22604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226044392"/>
        <c:axId val="226044784"/>
      </c:lineChart>
      <c:dateAx>
        <c:axId val="226044392"/>
        <c:scaling>
          <c:orientation val="minMax"/>
        </c:scaling>
        <c:delete val="1"/>
        <c:axPos val="b"/>
        <c:numFmt formatCode="ge" sourceLinked="1"/>
        <c:majorTickMark val="none"/>
        <c:minorTickMark val="none"/>
        <c:tickLblPos val="none"/>
        <c:crossAx val="226044784"/>
        <c:crosses val="autoZero"/>
        <c:auto val="1"/>
        <c:lblOffset val="100"/>
        <c:baseTimeUnit val="years"/>
      </c:dateAx>
      <c:valAx>
        <c:axId val="22604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04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97.8</c:v>
                </c:pt>
                <c:pt idx="1">
                  <c:v>93.68</c:v>
                </c:pt>
                <c:pt idx="2">
                  <c:v>94.72</c:v>
                </c:pt>
                <c:pt idx="3">
                  <c:v>89.45</c:v>
                </c:pt>
                <c:pt idx="4">
                  <c:v>89.3</c:v>
                </c:pt>
              </c:numCache>
            </c:numRef>
          </c:val>
        </c:ser>
        <c:dLbls>
          <c:showLegendKey val="0"/>
          <c:showVal val="0"/>
          <c:showCatName val="0"/>
          <c:showSerName val="0"/>
          <c:showPercent val="0"/>
          <c:showBubbleSize val="0"/>
        </c:dLbls>
        <c:gapWidth val="150"/>
        <c:axId val="228026544"/>
        <c:axId val="22802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228026544"/>
        <c:axId val="228026936"/>
      </c:lineChart>
      <c:dateAx>
        <c:axId val="228026544"/>
        <c:scaling>
          <c:orientation val="minMax"/>
        </c:scaling>
        <c:delete val="1"/>
        <c:axPos val="b"/>
        <c:numFmt formatCode="ge" sourceLinked="1"/>
        <c:majorTickMark val="none"/>
        <c:minorTickMark val="none"/>
        <c:tickLblPos val="none"/>
        <c:crossAx val="228026936"/>
        <c:crosses val="autoZero"/>
        <c:auto val="1"/>
        <c:lblOffset val="100"/>
        <c:baseTimeUnit val="years"/>
      </c:dateAx>
      <c:valAx>
        <c:axId val="22802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2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227.41</c:v>
                </c:pt>
                <c:pt idx="1">
                  <c:v>244.36</c:v>
                </c:pt>
                <c:pt idx="2">
                  <c:v>249.5</c:v>
                </c:pt>
                <c:pt idx="3">
                  <c:v>265.02999999999997</c:v>
                </c:pt>
                <c:pt idx="4">
                  <c:v>265.7</c:v>
                </c:pt>
              </c:numCache>
            </c:numRef>
          </c:val>
        </c:ser>
        <c:dLbls>
          <c:showLegendKey val="0"/>
          <c:showVal val="0"/>
          <c:showCatName val="0"/>
          <c:showSerName val="0"/>
          <c:showPercent val="0"/>
          <c:showBubbleSize val="0"/>
        </c:dLbls>
        <c:gapWidth val="150"/>
        <c:axId val="228028112"/>
        <c:axId val="22802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228028112"/>
        <c:axId val="228028504"/>
      </c:lineChart>
      <c:dateAx>
        <c:axId val="228028112"/>
        <c:scaling>
          <c:orientation val="minMax"/>
        </c:scaling>
        <c:delete val="1"/>
        <c:axPos val="b"/>
        <c:numFmt formatCode="ge" sourceLinked="1"/>
        <c:majorTickMark val="none"/>
        <c:minorTickMark val="none"/>
        <c:tickLblPos val="none"/>
        <c:crossAx val="228028504"/>
        <c:crosses val="autoZero"/>
        <c:auto val="1"/>
        <c:lblOffset val="100"/>
        <c:baseTimeUnit val="years"/>
      </c:dateAx>
      <c:valAx>
        <c:axId val="22802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2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H16" zoomScaleNormal="100" workbookViewId="0">
      <selection activeCell="CA27" sqref="CA2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新潟県　佐渡市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59606</v>
      </c>
      <c r="AJ8" s="56"/>
      <c r="AK8" s="56"/>
      <c r="AL8" s="56"/>
      <c r="AM8" s="56"/>
      <c r="AN8" s="56"/>
      <c r="AO8" s="56"/>
      <c r="AP8" s="57"/>
      <c r="AQ8" s="47">
        <f>データ!R6</f>
        <v>855.61</v>
      </c>
      <c r="AR8" s="47"/>
      <c r="AS8" s="47"/>
      <c r="AT8" s="47"/>
      <c r="AU8" s="47"/>
      <c r="AV8" s="47"/>
      <c r="AW8" s="47"/>
      <c r="AX8" s="47"/>
      <c r="AY8" s="47">
        <f>データ!S6</f>
        <v>69.66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48.97</v>
      </c>
      <c r="K10" s="47"/>
      <c r="L10" s="47"/>
      <c r="M10" s="47"/>
      <c r="N10" s="47"/>
      <c r="O10" s="47"/>
      <c r="P10" s="47"/>
      <c r="Q10" s="47"/>
      <c r="R10" s="47">
        <f>データ!O6</f>
        <v>73.25</v>
      </c>
      <c r="S10" s="47"/>
      <c r="T10" s="47"/>
      <c r="U10" s="47"/>
      <c r="V10" s="47"/>
      <c r="W10" s="47"/>
      <c r="X10" s="47"/>
      <c r="Y10" s="47"/>
      <c r="Z10" s="78">
        <f>データ!P6</f>
        <v>4402</v>
      </c>
      <c r="AA10" s="78"/>
      <c r="AB10" s="78"/>
      <c r="AC10" s="78"/>
      <c r="AD10" s="78"/>
      <c r="AE10" s="78"/>
      <c r="AF10" s="78"/>
      <c r="AG10" s="78"/>
      <c r="AH10" s="2"/>
      <c r="AI10" s="78">
        <f>データ!T6</f>
        <v>43259</v>
      </c>
      <c r="AJ10" s="78"/>
      <c r="AK10" s="78"/>
      <c r="AL10" s="78"/>
      <c r="AM10" s="78"/>
      <c r="AN10" s="78"/>
      <c r="AO10" s="78"/>
      <c r="AP10" s="78"/>
      <c r="AQ10" s="47">
        <f>データ!U6</f>
        <v>303.31</v>
      </c>
      <c r="AR10" s="47"/>
      <c r="AS10" s="47"/>
      <c r="AT10" s="47"/>
      <c r="AU10" s="47"/>
      <c r="AV10" s="47"/>
      <c r="AW10" s="47"/>
      <c r="AX10" s="47"/>
      <c r="AY10" s="47">
        <f>データ!V6</f>
        <v>142.62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152242</v>
      </c>
      <c r="D6" s="31">
        <f t="shared" si="3"/>
        <v>46</v>
      </c>
      <c r="E6" s="31">
        <f t="shared" si="3"/>
        <v>1</v>
      </c>
      <c r="F6" s="31">
        <f t="shared" si="3"/>
        <v>0</v>
      </c>
      <c r="G6" s="31">
        <f t="shared" si="3"/>
        <v>1</v>
      </c>
      <c r="H6" s="31" t="str">
        <f t="shared" si="3"/>
        <v>新潟県　佐渡市</v>
      </c>
      <c r="I6" s="31" t="str">
        <f t="shared" si="3"/>
        <v>法適用</v>
      </c>
      <c r="J6" s="31" t="str">
        <f t="shared" si="3"/>
        <v>水道事業</v>
      </c>
      <c r="K6" s="31" t="str">
        <f t="shared" si="3"/>
        <v>末端給水事業</v>
      </c>
      <c r="L6" s="31" t="str">
        <f t="shared" si="3"/>
        <v>A5</v>
      </c>
      <c r="M6" s="32" t="str">
        <f t="shared" si="3"/>
        <v>-</v>
      </c>
      <c r="N6" s="32">
        <f t="shared" si="3"/>
        <v>48.97</v>
      </c>
      <c r="O6" s="32">
        <f t="shared" si="3"/>
        <v>73.25</v>
      </c>
      <c r="P6" s="32">
        <f t="shared" si="3"/>
        <v>4402</v>
      </c>
      <c r="Q6" s="32">
        <f t="shared" si="3"/>
        <v>59606</v>
      </c>
      <c r="R6" s="32">
        <f t="shared" si="3"/>
        <v>855.61</v>
      </c>
      <c r="S6" s="32">
        <f t="shared" si="3"/>
        <v>69.66</v>
      </c>
      <c r="T6" s="32">
        <f t="shared" si="3"/>
        <v>43259</v>
      </c>
      <c r="U6" s="32">
        <f t="shared" si="3"/>
        <v>303.31</v>
      </c>
      <c r="V6" s="32">
        <f t="shared" si="3"/>
        <v>142.62</v>
      </c>
      <c r="W6" s="33">
        <f>IF(W7="",NA(),W7)</f>
        <v>102.05</v>
      </c>
      <c r="X6" s="33">
        <f t="shared" ref="X6:AF6" si="4">IF(X7="",NA(),X7)</f>
        <v>104.96</v>
      </c>
      <c r="Y6" s="33">
        <f t="shared" si="4"/>
        <v>120.48</v>
      </c>
      <c r="Z6" s="33">
        <f t="shared" si="4"/>
        <v>115.35</v>
      </c>
      <c r="AA6" s="33">
        <f t="shared" si="4"/>
        <v>113.71</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230.17</v>
      </c>
      <c r="AT6" s="33">
        <f t="shared" ref="AT6:BB6" si="6">IF(AT7="",NA(),AT7)</f>
        <v>233.87</v>
      </c>
      <c r="AU6" s="33">
        <f t="shared" si="6"/>
        <v>380.19</v>
      </c>
      <c r="AV6" s="33">
        <f t="shared" si="6"/>
        <v>288.43</v>
      </c>
      <c r="AW6" s="33">
        <f t="shared" si="6"/>
        <v>177.44</v>
      </c>
      <c r="AX6" s="33">
        <f t="shared" si="6"/>
        <v>792.56</v>
      </c>
      <c r="AY6" s="33">
        <f t="shared" si="6"/>
        <v>832.37</v>
      </c>
      <c r="AZ6" s="33">
        <f t="shared" si="6"/>
        <v>852.01</v>
      </c>
      <c r="BA6" s="33">
        <f t="shared" si="6"/>
        <v>909.68</v>
      </c>
      <c r="BB6" s="33">
        <f t="shared" si="6"/>
        <v>382.09</v>
      </c>
      <c r="BC6" s="32" t="str">
        <f>IF(BC7="","",IF(BC7="-","【-】","【"&amp;SUBSTITUTE(TEXT(BC7,"#,##0.00"),"-","△")&amp;"】"))</f>
        <v>【264.16】</v>
      </c>
      <c r="BD6" s="33">
        <f>IF(BD7="",NA(),BD7)</f>
        <v>900.67</v>
      </c>
      <c r="BE6" s="33">
        <f t="shared" ref="BE6:BM6" si="7">IF(BE7="",NA(),BE7)</f>
        <v>992.17</v>
      </c>
      <c r="BF6" s="33">
        <f t="shared" si="7"/>
        <v>961.2</v>
      </c>
      <c r="BG6" s="33">
        <f t="shared" si="7"/>
        <v>997.73</v>
      </c>
      <c r="BH6" s="33">
        <f t="shared" si="7"/>
        <v>1001.42</v>
      </c>
      <c r="BI6" s="33">
        <f t="shared" si="7"/>
        <v>403.05</v>
      </c>
      <c r="BJ6" s="33">
        <f t="shared" si="7"/>
        <v>403.15</v>
      </c>
      <c r="BK6" s="33">
        <f t="shared" si="7"/>
        <v>391.4</v>
      </c>
      <c r="BL6" s="33">
        <f t="shared" si="7"/>
        <v>382.65</v>
      </c>
      <c r="BM6" s="33">
        <f t="shared" si="7"/>
        <v>385.06</v>
      </c>
      <c r="BN6" s="32" t="str">
        <f>IF(BN7="","",IF(BN7="-","【-】","【"&amp;SUBSTITUTE(TEXT(BN7,"#,##0.00"),"-","△")&amp;"】"))</f>
        <v>【283.72】</v>
      </c>
      <c r="BO6" s="33">
        <f>IF(BO7="",NA(),BO7)</f>
        <v>97.8</v>
      </c>
      <c r="BP6" s="33">
        <f t="shared" ref="BP6:BX6" si="8">IF(BP7="",NA(),BP7)</f>
        <v>93.68</v>
      </c>
      <c r="BQ6" s="33">
        <f t="shared" si="8"/>
        <v>94.72</v>
      </c>
      <c r="BR6" s="33">
        <f t="shared" si="8"/>
        <v>89.45</v>
      </c>
      <c r="BS6" s="33">
        <f t="shared" si="8"/>
        <v>89.3</v>
      </c>
      <c r="BT6" s="33">
        <f t="shared" si="8"/>
        <v>97.63</v>
      </c>
      <c r="BU6" s="33">
        <f t="shared" si="8"/>
        <v>94.86</v>
      </c>
      <c r="BV6" s="33">
        <f t="shared" si="8"/>
        <v>95.91</v>
      </c>
      <c r="BW6" s="33">
        <f t="shared" si="8"/>
        <v>96.1</v>
      </c>
      <c r="BX6" s="33">
        <f t="shared" si="8"/>
        <v>99.07</v>
      </c>
      <c r="BY6" s="32" t="str">
        <f>IF(BY7="","",IF(BY7="-","【-】","【"&amp;SUBSTITUTE(TEXT(BY7,"#,##0.00"),"-","△")&amp;"】"))</f>
        <v>【104.60】</v>
      </c>
      <c r="BZ6" s="33">
        <f>IF(BZ7="",NA(),BZ7)</f>
        <v>227.41</v>
      </c>
      <c r="CA6" s="33">
        <f t="shared" ref="CA6:CI6" si="9">IF(CA7="",NA(),CA7)</f>
        <v>244.36</v>
      </c>
      <c r="CB6" s="33">
        <f t="shared" si="9"/>
        <v>249.5</v>
      </c>
      <c r="CC6" s="33">
        <f t="shared" si="9"/>
        <v>265.02999999999997</v>
      </c>
      <c r="CD6" s="33">
        <f t="shared" si="9"/>
        <v>265.7</v>
      </c>
      <c r="CE6" s="33">
        <f t="shared" si="9"/>
        <v>172.59</v>
      </c>
      <c r="CF6" s="33">
        <f t="shared" si="9"/>
        <v>179.14</v>
      </c>
      <c r="CG6" s="33">
        <f t="shared" si="9"/>
        <v>179.29</v>
      </c>
      <c r="CH6" s="33">
        <f t="shared" si="9"/>
        <v>178.39</v>
      </c>
      <c r="CI6" s="33">
        <f t="shared" si="9"/>
        <v>173.03</v>
      </c>
      <c r="CJ6" s="32" t="str">
        <f>IF(CJ7="","",IF(CJ7="-","【-】","【"&amp;SUBSTITUTE(TEXT(CJ7,"#,##0.00"),"-","△")&amp;"】"))</f>
        <v>【164.21】</v>
      </c>
      <c r="CK6" s="33">
        <f>IF(CK7="",NA(),CK7)</f>
        <v>52.93</v>
      </c>
      <c r="CL6" s="33">
        <f t="shared" ref="CL6:CT6" si="10">IF(CL7="",NA(),CL7)</f>
        <v>51.33</v>
      </c>
      <c r="CM6" s="33">
        <f t="shared" si="10"/>
        <v>50.19</v>
      </c>
      <c r="CN6" s="33">
        <f t="shared" si="10"/>
        <v>50.48</v>
      </c>
      <c r="CO6" s="33">
        <f t="shared" si="10"/>
        <v>49.81</v>
      </c>
      <c r="CP6" s="33">
        <f t="shared" si="10"/>
        <v>60.17</v>
      </c>
      <c r="CQ6" s="33">
        <f t="shared" si="10"/>
        <v>58.76</v>
      </c>
      <c r="CR6" s="33">
        <f t="shared" si="10"/>
        <v>59.09</v>
      </c>
      <c r="CS6" s="33">
        <f t="shared" si="10"/>
        <v>59.23</v>
      </c>
      <c r="CT6" s="33">
        <f t="shared" si="10"/>
        <v>58.58</v>
      </c>
      <c r="CU6" s="32" t="str">
        <f>IF(CU7="","",IF(CU7="-","【-】","【"&amp;SUBSTITUTE(TEXT(CU7,"#,##0.00"),"-","△")&amp;"】"))</f>
        <v>【59.80】</v>
      </c>
      <c r="CV6" s="33">
        <f>IF(CV7="",NA(),CV7)</f>
        <v>80.39</v>
      </c>
      <c r="CW6" s="33">
        <f t="shared" ref="CW6:DE6" si="11">IF(CW7="",NA(),CW7)</f>
        <v>81.599999999999994</v>
      </c>
      <c r="CX6" s="33">
        <f t="shared" si="11"/>
        <v>83.27</v>
      </c>
      <c r="CY6" s="33">
        <f t="shared" si="11"/>
        <v>80.239999999999995</v>
      </c>
      <c r="CZ6" s="33">
        <f t="shared" si="11"/>
        <v>79.37</v>
      </c>
      <c r="DA6" s="33">
        <f t="shared" si="11"/>
        <v>85.47</v>
      </c>
      <c r="DB6" s="33">
        <f t="shared" si="11"/>
        <v>84.87</v>
      </c>
      <c r="DC6" s="33">
        <f t="shared" si="11"/>
        <v>85.4</v>
      </c>
      <c r="DD6" s="33">
        <f t="shared" si="11"/>
        <v>85.53</v>
      </c>
      <c r="DE6" s="33">
        <f t="shared" si="11"/>
        <v>85.23</v>
      </c>
      <c r="DF6" s="32" t="str">
        <f>IF(DF7="","",IF(DF7="-","【-】","【"&amp;SUBSTITUTE(TEXT(DF7,"#,##0.00"),"-","△")&amp;"】"))</f>
        <v>【89.78】</v>
      </c>
      <c r="DG6" s="33">
        <f>IF(DG7="",NA(),DG7)</f>
        <v>29.68</v>
      </c>
      <c r="DH6" s="33">
        <f t="shared" ref="DH6:DP6" si="12">IF(DH7="",NA(),DH7)</f>
        <v>23.41</v>
      </c>
      <c r="DI6" s="33">
        <f t="shared" si="12"/>
        <v>24.45</v>
      </c>
      <c r="DJ6" s="33">
        <f t="shared" si="12"/>
        <v>24.66</v>
      </c>
      <c r="DK6" s="33">
        <f t="shared" si="12"/>
        <v>33.130000000000003</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3.59</v>
      </c>
      <c r="DS6" s="33">
        <f t="shared" ref="DS6:EA6" si="13">IF(DS7="",NA(),DS7)</f>
        <v>2.69</v>
      </c>
      <c r="DT6" s="33">
        <f t="shared" si="13"/>
        <v>2.74</v>
      </c>
      <c r="DU6" s="33">
        <f t="shared" si="13"/>
        <v>2.91</v>
      </c>
      <c r="DV6" s="33">
        <f t="shared" si="13"/>
        <v>5.78</v>
      </c>
      <c r="DW6" s="33">
        <f t="shared" si="13"/>
        <v>6.06</v>
      </c>
      <c r="DX6" s="33">
        <f t="shared" si="13"/>
        <v>6.47</v>
      </c>
      <c r="DY6" s="33">
        <f t="shared" si="13"/>
        <v>7.8</v>
      </c>
      <c r="DZ6" s="33">
        <f t="shared" si="13"/>
        <v>8.39</v>
      </c>
      <c r="EA6" s="33">
        <f t="shared" si="13"/>
        <v>10.09</v>
      </c>
      <c r="EB6" s="32" t="str">
        <f>IF(EB7="","",IF(EB7="-","【-】","【"&amp;SUBSTITUTE(TEXT(EB7,"#,##0.00"),"-","△")&amp;"】"))</f>
        <v>【12.42】</v>
      </c>
      <c r="EC6" s="33">
        <f>IF(EC7="",NA(),EC7)</f>
        <v>2.42</v>
      </c>
      <c r="ED6" s="33">
        <f t="shared" ref="ED6:EL6" si="14">IF(ED7="",NA(),ED7)</f>
        <v>2.17</v>
      </c>
      <c r="EE6" s="33">
        <f t="shared" si="14"/>
        <v>1.42</v>
      </c>
      <c r="EF6" s="33">
        <f t="shared" si="14"/>
        <v>1.85</v>
      </c>
      <c r="EG6" s="33">
        <f t="shared" si="14"/>
        <v>1.48</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152242</v>
      </c>
      <c r="D7" s="35">
        <v>46</v>
      </c>
      <c r="E7" s="35">
        <v>1</v>
      </c>
      <c r="F7" s="35">
        <v>0</v>
      </c>
      <c r="G7" s="35">
        <v>1</v>
      </c>
      <c r="H7" s="35" t="s">
        <v>93</v>
      </c>
      <c r="I7" s="35" t="s">
        <v>94</v>
      </c>
      <c r="J7" s="35" t="s">
        <v>95</v>
      </c>
      <c r="K7" s="35" t="s">
        <v>96</v>
      </c>
      <c r="L7" s="35" t="s">
        <v>97</v>
      </c>
      <c r="M7" s="36" t="s">
        <v>98</v>
      </c>
      <c r="N7" s="36">
        <v>48.97</v>
      </c>
      <c r="O7" s="36">
        <v>73.25</v>
      </c>
      <c r="P7" s="36">
        <v>4402</v>
      </c>
      <c r="Q7" s="36">
        <v>59606</v>
      </c>
      <c r="R7" s="36">
        <v>855.61</v>
      </c>
      <c r="S7" s="36">
        <v>69.66</v>
      </c>
      <c r="T7" s="36">
        <v>43259</v>
      </c>
      <c r="U7" s="36">
        <v>303.31</v>
      </c>
      <c r="V7" s="36">
        <v>142.62</v>
      </c>
      <c r="W7" s="36">
        <v>102.05</v>
      </c>
      <c r="X7" s="36">
        <v>104.96</v>
      </c>
      <c r="Y7" s="36">
        <v>120.48</v>
      </c>
      <c r="Z7" s="36">
        <v>115.35</v>
      </c>
      <c r="AA7" s="36">
        <v>113.71</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230.17</v>
      </c>
      <c r="AT7" s="36">
        <v>233.87</v>
      </c>
      <c r="AU7" s="36">
        <v>380.19</v>
      </c>
      <c r="AV7" s="36">
        <v>288.43</v>
      </c>
      <c r="AW7" s="36">
        <v>177.44</v>
      </c>
      <c r="AX7" s="36">
        <v>792.56</v>
      </c>
      <c r="AY7" s="36">
        <v>832.37</v>
      </c>
      <c r="AZ7" s="36">
        <v>852.01</v>
      </c>
      <c r="BA7" s="36">
        <v>909.68</v>
      </c>
      <c r="BB7" s="36">
        <v>382.09</v>
      </c>
      <c r="BC7" s="36">
        <v>264.16000000000003</v>
      </c>
      <c r="BD7" s="36">
        <v>900.67</v>
      </c>
      <c r="BE7" s="36">
        <v>992.17</v>
      </c>
      <c r="BF7" s="36">
        <v>961.2</v>
      </c>
      <c r="BG7" s="36">
        <v>997.73</v>
      </c>
      <c r="BH7" s="36">
        <v>1001.42</v>
      </c>
      <c r="BI7" s="36">
        <v>403.05</v>
      </c>
      <c r="BJ7" s="36">
        <v>403.15</v>
      </c>
      <c r="BK7" s="36">
        <v>391.4</v>
      </c>
      <c r="BL7" s="36">
        <v>382.65</v>
      </c>
      <c r="BM7" s="36">
        <v>385.06</v>
      </c>
      <c r="BN7" s="36">
        <v>283.72000000000003</v>
      </c>
      <c r="BO7" s="36">
        <v>97.8</v>
      </c>
      <c r="BP7" s="36">
        <v>93.68</v>
      </c>
      <c r="BQ7" s="36">
        <v>94.72</v>
      </c>
      <c r="BR7" s="36">
        <v>89.45</v>
      </c>
      <c r="BS7" s="36">
        <v>89.3</v>
      </c>
      <c r="BT7" s="36">
        <v>97.63</v>
      </c>
      <c r="BU7" s="36">
        <v>94.86</v>
      </c>
      <c r="BV7" s="36">
        <v>95.91</v>
      </c>
      <c r="BW7" s="36">
        <v>96.1</v>
      </c>
      <c r="BX7" s="36">
        <v>99.07</v>
      </c>
      <c r="BY7" s="36">
        <v>104.6</v>
      </c>
      <c r="BZ7" s="36">
        <v>227.41</v>
      </c>
      <c r="CA7" s="36">
        <v>244.36</v>
      </c>
      <c r="CB7" s="36">
        <v>249.5</v>
      </c>
      <c r="CC7" s="36">
        <v>265.02999999999997</v>
      </c>
      <c r="CD7" s="36">
        <v>265.7</v>
      </c>
      <c r="CE7" s="36">
        <v>172.59</v>
      </c>
      <c r="CF7" s="36">
        <v>179.14</v>
      </c>
      <c r="CG7" s="36">
        <v>179.29</v>
      </c>
      <c r="CH7" s="36">
        <v>178.39</v>
      </c>
      <c r="CI7" s="36">
        <v>173.03</v>
      </c>
      <c r="CJ7" s="36">
        <v>164.21</v>
      </c>
      <c r="CK7" s="36">
        <v>52.93</v>
      </c>
      <c r="CL7" s="36">
        <v>51.33</v>
      </c>
      <c r="CM7" s="36">
        <v>50.19</v>
      </c>
      <c r="CN7" s="36">
        <v>50.48</v>
      </c>
      <c r="CO7" s="36">
        <v>49.81</v>
      </c>
      <c r="CP7" s="36">
        <v>60.17</v>
      </c>
      <c r="CQ7" s="36">
        <v>58.76</v>
      </c>
      <c r="CR7" s="36">
        <v>59.09</v>
      </c>
      <c r="CS7" s="36">
        <v>59.23</v>
      </c>
      <c r="CT7" s="36">
        <v>58.58</v>
      </c>
      <c r="CU7" s="36">
        <v>59.8</v>
      </c>
      <c r="CV7" s="36">
        <v>80.39</v>
      </c>
      <c r="CW7" s="36">
        <v>81.599999999999994</v>
      </c>
      <c r="CX7" s="36">
        <v>83.27</v>
      </c>
      <c r="CY7" s="36">
        <v>80.239999999999995</v>
      </c>
      <c r="CZ7" s="36">
        <v>79.37</v>
      </c>
      <c r="DA7" s="36">
        <v>85.47</v>
      </c>
      <c r="DB7" s="36">
        <v>84.87</v>
      </c>
      <c r="DC7" s="36">
        <v>85.4</v>
      </c>
      <c r="DD7" s="36">
        <v>85.53</v>
      </c>
      <c r="DE7" s="36">
        <v>85.23</v>
      </c>
      <c r="DF7" s="36">
        <v>89.78</v>
      </c>
      <c r="DG7" s="36">
        <v>29.68</v>
      </c>
      <c r="DH7" s="36">
        <v>23.41</v>
      </c>
      <c r="DI7" s="36">
        <v>24.45</v>
      </c>
      <c r="DJ7" s="36">
        <v>24.66</v>
      </c>
      <c r="DK7" s="36">
        <v>33.130000000000003</v>
      </c>
      <c r="DL7" s="36">
        <v>34.47</v>
      </c>
      <c r="DM7" s="36">
        <v>35.53</v>
      </c>
      <c r="DN7" s="36">
        <v>36.36</v>
      </c>
      <c r="DO7" s="36">
        <v>37.340000000000003</v>
      </c>
      <c r="DP7" s="36">
        <v>44.31</v>
      </c>
      <c r="DQ7" s="36">
        <v>46.31</v>
      </c>
      <c r="DR7" s="36">
        <v>3.59</v>
      </c>
      <c r="DS7" s="36">
        <v>2.69</v>
      </c>
      <c r="DT7" s="36">
        <v>2.74</v>
      </c>
      <c r="DU7" s="36">
        <v>2.91</v>
      </c>
      <c r="DV7" s="36">
        <v>5.78</v>
      </c>
      <c r="DW7" s="36">
        <v>6.06</v>
      </c>
      <c r="DX7" s="36">
        <v>6.47</v>
      </c>
      <c r="DY7" s="36">
        <v>7.8</v>
      </c>
      <c r="DZ7" s="36">
        <v>8.39</v>
      </c>
      <c r="EA7" s="36">
        <v>10.09</v>
      </c>
      <c r="EB7" s="36">
        <v>12.42</v>
      </c>
      <c r="EC7" s="36">
        <v>2.42</v>
      </c>
      <c r="ED7" s="36">
        <v>2.17</v>
      </c>
      <c r="EE7" s="36">
        <v>1.42</v>
      </c>
      <c r="EF7" s="36">
        <v>1.85</v>
      </c>
      <c r="EG7" s="36">
        <v>1.48</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2016-02-18T23:34:12Z</cp:lastPrinted>
  <dcterms:created xsi:type="dcterms:W3CDTF">2016-02-03T07:19:09Z</dcterms:created>
  <dcterms:modified xsi:type="dcterms:W3CDTF">2016-02-18T23:44:25Z</dcterms:modified>
  <cp:category/>
</cp:coreProperties>
</file>