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鶴間から引継（H24.4.1）\H２７文書（上下水道課）\他課報告文書\財務課\経営分析表\"/>
    </mc:Choice>
  </mc:AlternateContent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O6" i="5"/>
  <c r="N6" i="5"/>
  <c r="M6" i="5"/>
  <c r="L6" i="5"/>
  <c r="Z8" i="4" s="1"/>
  <c r="K6" i="5"/>
  <c r="R8" i="4" s="1"/>
  <c r="J6" i="5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B10" i="4"/>
  <c r="AQ8" i="4"/>
  <c r="J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<sst xmlns="http://schemas.openxmlformats.org/spreadsheetml/2006/main" count="218" uniqueCount="108">
  <si>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</si>
  <si>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</si>
  <si>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</si>
  <si>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</si>
  <si>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</si>
  <si>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</si>
  <si>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</si>
  <si>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</si>
  <si>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</si>
  <si>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</si>
  <si>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</si>
  <si>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</si>
  <si>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</si>
  <si>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</si>
  <si>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</si>
  <si>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</si>
  <si>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</si>
  <si>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</si>
  <si>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</si>
  <si>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</si>
  <si>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</si>
  <si>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</si>
  <si>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</si>
  <si>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</si>
  <si>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</si>
  <si>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</si>
  <si>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</si>
  <si>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</si>
  <si>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</si>
  <si>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</si>
  <si>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</si>
  <si>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</si>
  <si>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</si>
  <si>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</si>
  <si>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</si>
  <si>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</si>
  <si>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</si>
  <si>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</si>
  <si>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</si>
  <si>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</si>
  <si>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</si>
  <si>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</si>
  <si>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</si>
  <si>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</si>
  <si>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</si>
  <si>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</si>
  <si>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</si>
  <si>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</si>
  <si>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</si>
  <si>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</si>
  <si>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</si>
  <si>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</si>
  <si>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</si>
  <si>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</si>
  <si>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</si>
  <si>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</si>
  <si>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</si>
  <si>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</si>
  <si>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</si>
  <si>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</si>
  <si>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</si>
  <si>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</si>
  <si>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</si>
  <si>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</si>
  <si>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</si>
  <si>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</si>
  <si>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</si>
  <si>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</si>
  <si>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</si>
  <si>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</si>
  <si>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</si>
  <si>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</si>
  <si>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</si>
  <si>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</si>
  <si>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</si>
  <si>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</si>
  <si>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</si>
  <si>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</si>
  <si>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</si>
  <si>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</si>
  <si>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</si>
  <si>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</si>
  <si>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</si>
  <si>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</si>
  <si>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</si>
  <si>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</si>
  <si>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</si>
  <si>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</si>
  <si>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</si>
  <si>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</si>
  <si>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</si>
  <si>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</si>
  <si>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</si>
  <si>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新潟県　佐渡市</t>
  </si>
  <si>
    <t>法非適用</t>
  </si>
  <si>
    <t>水道事業</t>
  </si>
  <si>
    <t>簡易水道事業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</si>
  <si>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</si>
  <si>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</si>
  <si>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</si>
  <si>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</si>
  <si>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</si>
  <si>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</si>
  <si>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</si>
  <si>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</si>
  <si>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法定耐用年数に達した管路、施設等が多く、老朽管による漏水事故が多いため、有収率が低い状況にある。限りある財源の中で補助事業を活用しながら、特に漏水事故の多い区域について優先的に更新を行なっているが、更新すべき管路が多く更新が間に合っていない状況である。</t>
    <rPh sb="1" eb="3">
      <t>ホウテイ</t>
    </rPh>
    <rPh sb="3" eb="5">
      <t>タイヨウ</t>
    </rPh>
    <rPh sb="5" eb="7">
      <t>ネンスウ</t>
    </rPh>
    <rPh sb="8" eb="9">
      <t>タッ</t>
    </rPh>
    <rPh sb="11" eb="13">
      <t>カンロ</t>
    </rPh>
    <rPh sb="14" eb="16">
      <t>シセツ</t>
    </rPh>
    <rPh sb="16" eb="17">
      <t>トウ</t>
    </rPh>
    <rPh sb="18" eb="19">
      <t>オオ</t>
    </rPh>
    <rPh sb="21" eb="23">
      <t>ロウキュウ</t>
    </rPh>
    <rPh sb="23" eb="24">
      <t>カン</t>
    </rPh>
    <rPh sb="27" eb="29">
      <t>ロウスイ</t>
    </rPh>
    <rPh sb="29" eb="31">
      <t>ジコ</t>
    </rPh>
    <rPh sb="32" eb="33">
      <t>オオ</t>
    </rPh>
    <rPh sb="37" eb="38">
      <t>ユウ</t>
    </rPh>
    <rPh sb="38" eb="39">
      <t>シュウ</t>
    </rPh>
    <rPh sb="39" eb="40">
      <t>リツ</t>
    </rPh>
    <rPh sb="41" eb="42">
      <t>ヒク</t>
    </rPh>
    <rPh sb="43" eb="45">
      <t>ジョウキョウ</t>
    </rPh>
    <rPh sb="49" eb="50">
      <t>カギ</t>
    </rPh>
    <rPh sb="53" eb="55">
      <t>ザイゲン</t>
    </rPh>
    <rPh sb="56" eb="57">
      <t>ナカ</t>
    </rPh>
    <rPh sb="58" eb="60">
      <t>ホジョ</t>
    </rPh>
    <rPh sb="60" eb="62">
      <t>ジギョウ</t>
    </rPh>
    <rPh sb="63" eb="65">
      <t>カツヨウ</t>
    </rPh>
    <rPh sb="70" eb="71">
      <t>トク</t>
    </rPh>
    <rPh sb="72" eb="74">
      <t>ロウスイ</t>
    </rPh>
    <rPh sb="74" eb="76">
      <t>ジコ</t>
    </rPh>
    <rPh sb="77" eb="78">
      <t>オオ</t>
    </rPh>
    <rPh sb="79" eb="81">
      <t>クイキ</t>
    </rPh>
    <rPh sb="85" eb="88">
      <t>ユウセンテキ</t>
    </rPh>
    <rPh sb="89" eb="91">
      <t>コウシン</t>
    </rPh>
    <rPh sb="92" eb="93">
      <t>オコ</t>
    </rPh>
    <rPh sb="100" eb="102">
      <t>コウシン</t>
    </rPh>
    <rPh sb="105" eb="107">
      <t>カンロ</t>
    </rPh>
    <rPh sb="108" eb="109">
      <t>オオ</t>
    </rPh>
    <rPh sb="110" eb="112">
      <t>コウシン</t>
    </rPh>
    <rPh sb="113" eb="114">
      <t>マ</t>
    </rPh>
    <rPh sb="115" eb="116">
      <t>ア</t>
    </rPh>
    <rPh sb="121" eb="123">
      <t>ジョウキョウ</t>
    </rPh>
    <phoneticPr fontId="4"/>
  </si>
  <si>
    <t>　当市の簡易水道は、沿岸部を中心に40余りの事業がる。豊富な水源が無いため各施設間の統合が困難な状況であるため、経営の効率性は低く経営改善に向けた抜本的な取組みは難しいが、管路等の長寿命化に向けた取組みは進めていく必要がある。
　老朽管が多く、漏水により有収率が低い状況にあるため、企業債残高対給水収益比率や給水原価も高くなっている。平成19年度に統合計画を提出し、国の補助事業を取り入れ老朽管や施設の更新等を行なってきたが、一般会計からの繰入金の割合が高い状況となっている。</t>
    <rPh sb="1" eb="3">
      <t>トウシ</t>
    </rPh>
    <rPh sb="4" eb="6">
      <t>カンイ</t>
    </rPh>
    <rPh sb="6" eb="8">
      <t>スイドウ</t>
    </rPh>
    <rPh sb="10" eb="12">
      <t>エンガン</t>
    </rPh>
    <rPh sb="12" eb="13">
      <t>ブ</t>
    </rPh>
    <rPh sb="14" eb="16">
      <t>チュウシン</t>
    </rPh>
    <rPh sb="19" eb="20">
      <t>アマ</t>
    </rPh>
    <rPh sb="22" eb="24">
      <t>ジギョウ</t>
    </rPh>
    <rPh sb="27" eb="29">
      <t>ホウフ</t>
    </rPh>
    <rPh sb="30" eb="31">
      <t>スイ</t>
    </rPh>
    <rPh sb="31" eb="32">
      <t>ゲン</t>
    </rPh>
    <rPh sb="33" eb="34">
      <t>ナ</t>
    </rPh>
    <rPh sb="37" eb="38">
      <t>カク</t>
    </rPh>
    <rPh sb="38" eb="40">
      <t>シセツ</t>
    </rPh>
    <rPh sb="40" eb="41">
      <t>カン</t>
    </rPh>
    <rPh sb="42" eb="44">
      <t>トウゴウ</t>
    </rPh>
    <rPh sb="45" eb="47">
      <t>コンナン</t>
    </rPh>
    <rPh sb="48" eb="50">
      <t>ジョウキョウ</t>
    </rPh>
    <rPh sb="56" eb="58">
      <t>ケイエイ</t>
    </rPh>
    <rPh sb="59" eb="62">
      <t>コウリツセイ</t>
    </rPh>
    <rPh sb="63" eb="64">
      <t>ヒク</t>
    </rPh>
    <rPh sb="65" eb="67">
      <t>ケイエイ</t>
    </rPh>
    <rPh sb="67" eb="69">
      <t>カイゼン</t>
    </rPh>
    <rPh sb="70" eb="71">
      <t>ム</t>
    </rPh>
    <rPh sb="73" eb="76">
      <t>バッポンテキ</t>
    </rPh>
    <rPh sb="77" eb="79">
      <t>トリク</t>
    </rPh>
    <rPh sb="81" eb="82">
      <t>ムズカ</t>
    </rPh>
    <rPh sb="86" eb="88">
      <t>カンロ</t>
    </rPh>
    <rPh sb="88" eb="89">
      <t>トウ</t>
    </rPh>
    <rPh sb="90" eb="91">
      <t>チョウ</t>
    </rPh>
    <rPh sb="91" eb="94">
      <t>ジュミョウカ</t>
    </rPh>
    <rPh sb="95" eb="96">
      <t>ム</t>
    </rPh>
    <rPh sb="98" eb="100">
      <t>トリクミ</t>
    </rPh>
    <rPh sb="102" eb="103">
      <t>スス</t>
    </rPh>
    <rPh sb="107" eb="109">
      <t>ヒツヨウ</t>
    </rPh>
    <rPh sb="115" eb="117">
      <t>ロウキュウ</t>
    </rPh>
    <rPh sb="117" eb="118">
      <t>カン</t>
    </rPh>
    <rPh sb="119" eb="120">
      <t>オオ</t>
    </rPh>
    <rPh sb="122" eb="124">
      <t>ロウスイ</t>
    </rPh>
    <rPh sb="127" eb="128">
      <t>ユウ</t>
    </rPh>
    <rPh sb="128" eb="129">
      <t>シュウ</t>
    </rPh>
    <rPh sb="129" eb="130">
      <t>リツ</t>
    </rPh>
    <rPh sb="131" eb="132">
      <t>ヒク</t>
    </rPh>
    <rPh sb="133" eb="135">
      <t>ジョウキョウ</t>
    </rPh>
    <rPh sb="141" eb="143">
      <t>キギョウ</t>
    </rPh>
    <rPh sb="143" eb="144">
      <t>サイ</t>
    </rPh>
    <rPh sb="144" eb="146">
      <t>ザンダカ</t>
    </rPh>
    <rPh sb="146" eb="147">
      <t>タイ</t>
    </rPh>
    <rPh sb="147" eb="149">
      <t>キュウスイ</t>
    </rPh>
    <rPh sb="149" eb="151">
      <t>シュウエキ</t>
    </rPh>
    <rPh sb="151" eb="153">
      <t>ヒリツ</t>
    </rPh>
    <rPh sb="154" eb="156">
      <t>キュウスイ</t>
    </rPh>
    <rPh sb="156" eb="158">
      <t>ゲンカ</t>
    </rPh>
    <rPh sb="159" eb="160">
      <t>タカ</t>
    </rPh>
    <rPh sb="167" eb="169">
      <t>ヘイセイ</t>
    </rPh>
    <rPh sb="171" eb="173">
      <t>ネンド</t>
    </rPh>
    <rPh sb="174" eb="176">
      <t>トウゴウ</t>
    </rPh>
    <rPh sb="176" eb="178">
      <t>ケイカク</t>
    </rPh>
    <rPh sb="179" eb="181">
      <t>テイシュツ</t>
    </rPh>
    <rPh sb="183" eb="184">
      <t>クニ</t>
    </rPh>
    <rPh sb="185" eb="187">
      <t>ホジョ</t>
    </rPh>
    <rPh sb="187" eb="189">
      <t>ジギョウ</t>
    </rPh>
    <rPh sb="190" eb="191">
      <t>ト</t>
    </rPh>
    <rPh sb="192" eb="193">
      <t>イ</t>
    </rPh>
    <rPh sb="194" eb="196">
      <t>ロウキュウ</t>
    </rPh>
    <rPh sb="196" eb="197">
      <t>カン</t>
    </rPh>
    <rPh sb="198" eb="200">
      <t>シセツ</t>
    </rPh>
    <rPh sb="201" eb="203">
      <t>コウシン</t>
    </rPh>
    <rPh sb="203" eb="204">
      <t>トウ</t>
    </rPh>
    <rPh sb="205" eb="206">
      <t>オコ</t>
    </rPh>
    <rPh sb="213" eb="215">
      <t>イッパン</t>
    </rPh>
    <rPh sb="215" eb="217">
      <t>カイケイ</t>
    </rPh>
    <rPh sb="220" eb="222">
      <t>クリイレ</t>
    </rPh>
    <rPh sb="222" eb="223">
      <t>キン</t>
    </rPh>
    <rPh sb="224" eb="226">
      <t>ワリアイ</t>
    </rPh>
    <rPh sb="227" eb="228">
      <t>タカ</t>
    </rPh>
    <rPh sb="229" eb="231">
      <t>ジョウキョウ</t>
    </rPh>
    <phoneticPr fontId="4"/>
  </si>
  <si>
    <t>　平成28年度より市内の簡易水道は、地方公営企業法を適用し、水道事業に統合することとなる。水道事業としては、非常に経営状況の厳しい簡易水道を統合するため、一層の経営改善や、施設・管路等の長寿命化に向けた取組が必要となる。</t>
    <rPh sb="1" eb="3">
      <t>ヘイセイ</t>
    </rPh>
    <rPh sb="5" eb="7">
      <t>ネンド</t>
    </rPh>
    <rPh sb="9" eb="11">
      <t>シナイ</t>
    </rPh>
    <rPh sb="12" eb="14">
      <t>カンイ</t>
    </rPh>
    <rPh sb="14" eb="16">
      <t>スイドウ</t>
    </rPh>
    <rPh sb="18" eb="20">
      <t>チホウ</t>
    </rPh>
    <rPh sb="20" eb="22">
      <t>コウエイ</t>
    </rPh>
    <rPh sb="22" eb="24">
      <t>キギョウ</t>
    </rPh>
    <rPh sb="24" eb="25">
      <t>ホウ</t>
    </rPh>
    <rPh sb="26" eb="27">
      <t>テキ</t>
    </rPh>
    <rPh sb="27" eb="28">
      <t>ヨウ</t>
    </rPh>
    <rPh sb="30" eb="32">
      <t>スイドウ</t>
    </rPh>
    <rPh sb="32" eb="34">
      <t>ジギョウ</t>
    </rPh>
    <rPh sb="35" eb="37">
      <t>トウゴウ</t>
    </rPh>
    <rPh sb="45" eb="47">
      <t>スイドウ</t>
    </rPh>
    <rPh sb="47" eb="49">
      <t>ジギョウ</t>
    </rPh>
    <rPh sb="54" eb="56">
      <t>ヒジョウ</t>
    </rPh>
    <rPh sb="57" eb="59">
      <t>ケイエイ</t>
    </rPh>
    <rPh sb="59" eb="61">
      <t>ジョウキョウ</t>
    </rPh>
    <rPh sb="62" eb="63">
      <t>キビ</t>
    </rPh>
    <rPh sb="65" eb="67">
      <t>カンイ</t>
    </rPh>
    <rPh sb="67" eb="69">
      <t>スイドウ</t>
    </rPh>
    <rPh sb="70" eb="72">
      <t>トウゴウ</t>
    </rPh>
    <rPh sb="77" eb="79">
      <t>イッソウ</t>
    </rPh>
    <rPh sb="80" eb="82">
      <t>ケイエイ</t>
    </rPh>
    <rPh sb="82" eb="84">
      <t>カイゼン</t>
    </rPh>
    <rPh sb="86" eb="88">
      <t>シセツ</t>
    </rPh>
    <rPh sb="89" eb="91">
      <t>カンロ</t>
    </rPh>
    <rPh sb="91" eb="92">
      <t>トウ</t>
    </rPh>
    <rPh sb="93" eb="94">
      <t>チョウ</t>
    </rPh>
    <rPh sb="94" eb="97">
      <t>ジュミョウカ</t>
    </rPh>
    <rPh sb="98" eb="99">
      <t>ム</t>
    </rPh>
    <rPh sb="101" eb="103">
      <t>トリクミ</t>
    </rPh>
    <rPh sb="104" eb="10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</si>
</sst>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3.76</c:v>
                </c:pt>
                <c:pt idx="1">
                  <c:v>4.29</c:v>
                </c:pt>
                <c:pt idx="2">
                  <c:v>1.99</c:v>
                </c:pt>
                <c:pt idx="3">
                  <c:v>1.94</c:v>
                </c:pt>
                <c:pt idx="4">
                  <c:v>2.2200000000000002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01520"/>
        <c:axId val="231167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0.62</c:v>
                </c:pt>
                <c:pt idx="2">
                  <c:v>0.59</c:v>
                </c:pt>
                <c:pt idx="3">
                  <c:v>0.64</c:v>
                </c:pt>
                <c:pt idx="4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01520"/>
        <c:axId val="231167672"/>
      </c:lineChart>
      <c:dateAx>
        <c:axId val="11580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167672"/>
        <c:crosses val="autoZero"/>
        <c:auto val="1"/>
        <c:lblOffset val="100"/>
        <c:baseTimeUnit val="years"/>
      </c:dateAx>
      <c:valAx>
        <c:axId val="231167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80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57.59</c:v>
                </c:pt>
                <c:pt idx="1">
                  <c:v>56.45</c:v>
                </c:pt>
                <c:pt idx="2">
                  <c:v>53.36</c:v>
                </c:pt>
                <c:pt idx="3">
                  <c:v>51.81</c:v>
                </c:pt>
                <c:pt idx="4">
                  <c:v>51.84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46800"/>
        <c:axId val="232147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63.04</c:v>
                </c:pt>
                <c:pt idx="1">
                  <c:v>64.3</c:v>
                </c:pt>
                <c:pt idx="2">
                  <c:v>63.99</c:v>
                </c:pt>
                <c:pt idx="3">
                  <c:v>62.01</c:v>
                </c:pt>
                <c:pt idx="4">
                  <c:v>60.68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46800"/>
        <c:axId val="232147192"/>
      </c:lineChart>
      <c:dateAx>
        <c:axId val="23214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147192"/>
        <c:crosses val="autoZero"/>
        <c:auto val="1"/>
        <c:lblOffset val="100"/>
        <c:baseTimeUnit val="years"/>
      </c:dateAx>
      <c:valAx>
        <c:axId val="232147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14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76.069999999999993</c:v>
                </c:pt>
                <c:pt idx="1">
                  <c:v>77.989999999999995</c:v>
                </c:pt>
                <c:pt idx="2">
                  <c:v>77.73</c:v>
                </c:pt>
                <c:pt idx="3">
                  <c:v>77.47</c:v>
                </c:pt>
                <c:pt idx="4">
                  <c:v>75.58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148368"/>
        <c:axId val="23214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78.06</c:v>
                </c:pt>
                <c:pt idx="1">
                  <c:v>76.38</c:v>
                </c:pt>
                <c:pt idx="2">
                  <c:v>76.260000000000005</c:v>
                </c:pt>
                <c:pt idx="3">
                  <c:v>75.8</c:v>
                </c:pt>
                <c:pt idx="4">
                  <c:v>75.760000000000005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48368"/>
        <c:axId val="232148760"/>
      </c:lineChart>
      <c:dateAx>
        <c:axId val="23214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148760"/>
        <c:crosses val="autoZero"/>
        <c:auto val="1"/>
        <c:lblOffset val="100"/>
        <c:baseTimeUnit val="years"/>
      </c:dateAx>
      <c:valAx>
        <c:axId val="23214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14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76.62</c:v>
                </c:pt>
                <c:pt idx="1">
                  <c:v>55.94</c:v>
                </c:pt>
                <c:pt idx="2">
                  <c:v>60.96</c:v>
                </c:pt>
                <c:pt idx="3">
                  <c:v>61.47</c:v>
                </c:pt>
                <c:pt idx="4">
                  <c:v>62.15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12704"/>
        <c:axId val="2317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78.3</c:v>
                </c:pt>
                <c:pt idx="1">
                  <c:v>76.64</c:v>
                </c:pt>
                <c:pt idx="2">
                  <c:v>75.91</c:v>
                </c:pt>
                <c:pt idx="3">
                  <c:v>77.19</c:v>
                </c:pt>
                <c:pt idx="4">
                  <c:v>77.48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12704"/>
        <c:axId val="231713088"/>
      </c:lineChart>
      <c:dateAx>
        <c:axId val="23171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713088"/>
        <c:crosses val="autoZero"/>
        <c:auto val="1"/>
        <c:lblOffset val="100"/>
        <c:baseTimeUnit val="years"/>
      </c:dateAx>
      <c:valAx>
        <c:axId val="23171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71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03568"/>
        <c:axId val="23174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3568"/>
        <c:axId val="231745736"/>
      </c:lineChart>
      <c:dateAx>
        <c:axId val="23220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745736"/>
        <c:crosses val="autoZero"/>
        <c:auto val="1"/>
        <c:lblOffset val="100"/>
        <c:baseTimeUnit val="years"/>
      </c:dateAx>
      <c:valAx>
        <c:axId val="23174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20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99704"/>
        <c:axId val="231804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99704"/>
        <c:axId val="231804184"/>
      </c:lineChart>
      <c:dateAx>
        <c:axId val="23179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1804184"/>
        <c:crosses val="autoZero"/>
        <c:auto val="1"/>
        <c:lblOffset val="100"/>
        <c:baseTimeUnit val="years"/>
      </c:dateAx>
      <c:valAx>
        <c:axId val="231804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1799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1736"/>
        <c:axId val="23030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1736"/>
        <c:axId val="230302128"/>
      </c:lineChart>
      <c:dateAx>
        <c:axId val="23030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302128"/>
        <c:crosses val="autoZero"/>
        <c:auto val="1"/>
        <c:lblOffset val="100"/>
        <c:baseTimeUnit val="years"/>
      </c:dateAx>
      <c:valAx>
        <c:axId val="23030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30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1344"/>
        <c:axId val="230300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1344"/>
        <c:axId val="230300952"/>
      </c:lineChart>
      <c:dateAx>
        <c:axId val="23030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300952"/>
        <c:crosses val="autoZero"/>
        <c:auto val="1"/>
        <c:lblOffset val="100"/>
        <c:baseTimeUnit val="years"/>
      </c:dateAx>
      <c:valAx>
        <c:axId val="230300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30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1877.81</c:v>
                </c:pt>
                <c:pt idx="1">
                  <c:v>1924.86</c:v>
                </c:pt>
                <c:pt idx="2">
                  <c:v>1791.48</c:v>
                </c:pt>
                <c:pt idx="3">
                  <c:v>1746.54</c:v>
                </c:pt>
                <c:pt idx="4">
                  <c:v>1709.71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3304"/>
        <c:axId val="23030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1358.75</c:v>
                </c:pt>
                <c:pt idx="1">
                  <c:v>1355.28</c:v>
                </c:pt>
                <c:pt idx="2">
                  <c:v>1321.78</c:v>
                </c:pt>
                <c:pt idx="3">
                  <c:v>1326.51</c:v>
                </c:pt>
                <c:pt idx="4">
                  <c:v>1285.3599999999999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3304"/>
        <c:axId val="230303696"/>
      </c:lineChart>
      <c:dateAx>
        <c:axId val="23030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303696"/>
        <c:crosses val="autoZero"/>
        <c:auto val="1"/>
        <c:lblOffset val="100"/>
        <c:baseTimeUnit val="years"/>
      </c:dateAx>
      <c:valAx>
        <c:axId val="23030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30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47.26</c:v>
                </c:pt>
                <c:pt idx="1">
                  <c:v>39.97</c:v>
                </c:pt>
                <c:pt idx="2">
                  <c:v>41.11</c:v>
                </c:pt>
                <c:pt idx="3">
                  <c:v>39.76</c:v>
                </c:pt>
                <c:pt idx="4">
                  <c:v>38.549999999999997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4872"/>
        <c:axId val="23030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57.18</c:v>
                </c:pt>
                <c:pt idx="1">
                  <c:v>54.56</c:v>
                </c:pt>
                <c:pt idx="2">
                  <c:v>54.57</c:v>
                </c:pt>
                <c:pt idx="3">
                  <c:v>54.4</c:v>
                </c:pt>
                <c:pt idx="4">
                  <c:v>54.45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4872"/>
        <c:axId val="230305264"/>
      </c:lineChart>
      <c:dateAx>
        <c:axId val="230304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305264"/>
        <c:crosses val="autoZero"/>
        <c:auto val="1"/>
        <c:lblOffset val="100"/>
        <c:baseTimeUnit val="years"/>
      </c:dateAx>
      <c:valAx>
        <c:axId val="23030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304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429.08</c:v>
                </c:pt>
                <c:pt idx="1">
                  <c:v>501.82</c:v>
                </c:pt>
                <c:pt idx="2">
                  <c:v>521.38</c:v>
                </c:pt>
                <c:pt idx="3">
                  <c:v>551.89</c:v>
                </c:pt>
                <c:pt idx="4">
                  <c:v>587.16999999999996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06440"/>
        <c:axId val="23214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295.62</c:v>
                </c:pt>
                <c:pt idx="1">
                  <c:v>314.44</c:v>
                </c:pt>
                <c:pt idx="2">
                  <c:v>318.02999999999997</c:v>
                </c:pt>
                <c:pt idx="3">
                  <c:v>325.14</c:v>
                </c:pt>
                <c:pt idx="4">
                  <c:v>332.75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06440"/>
        <c:axId val="232145624"/>
      </c:lineChart>
      <c:dateAx>
        <c:axId val="230306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145624"/>
        <c:crosses val="autoZero"/>
        <c:auto val="1"/>
        <c:lblOffset val="100"/>
        <c:baseTimeUnit val="years"/>
      </c:dateAx>
      <c:valAx>
        <c:axId val="23214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306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H5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新潟県　佐渡市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D1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59606</v>
      </c>
      <c r="AJ8" s="55"/>
      <c r="AK8" s="55"/>
      <c r="AL8" s="55"/>
      <c r="AM8" s="55"/>
      <c r="AN8" s="55"/>
      <c r="AO8" s="55"/>
      <c r="AP8" s="56"/>
      <c r="AQ8" s="46">
        <f>データ!R6</f>
        <v>855.61</v>
      </c>
      <c r="AR8" s="46"/>
      <c r="AS8" s="46"/>
      <c r="AT8" s="46"/>
      <c r="AU8" s="46"/>
      <c r="AV8" s="46"/>
      <c r="AW8" s="46"/>
      <c r="AX8" s="46"/>
      <c r="AY8" s="46">
        <f>データ!S6</f>
        <v>69.66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25.41</v>
      </c>
      <c r="S10" s="46"/>
      <c r="T10" s="46"/>
      <c r="U10" s="46"/>
      <c r="V10" s="46"/>
      <c r="W10" s="46"/>
      <c r="X10" s="46"/>
      <c r="Y10" s="46"/>
      <c r="Z10" s="80">
        <f>データ!P6</f>
        <v>4402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15007</v>
      </c>
      <c r="AJ10" s="80"/>
      <c r="AK10" s="80"/>
      <c r="AL10" s="80"/>
      <c r="AM10" s="80"/>
      <c r="AN10" s="80"/>
      <c r="AO10" s="80"/>
      <c r="AP10" s="80"/>
      <c r="AQ10" s="46">
        <f>データ!U6</f>
        <v>118.66</v>
      </c>
      <c r="AR10" s="46"/>
      <c r="AS10" s="46"/>
      <c r="AT10" s="46"/>
      <c r="AU10" s="46"/>
      <c r="AV10" s="46"/>
      <c r="AW10" s="46"/>
      <c r="AX10" s="46"/>
      <c r="AY10" s="46">
        <f>データ!V6</f>
        <v>126.47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106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152242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新潟県　佐渡市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25.41</v>
      </c>
      <c r="P6" s="32">
        <f t="shared" si="3"/>
        <v>4402</v>
      </c>
      <c r="Q6" s="32">
        <f t="shared" si="3"/>
        <v>59606</v>
      </c>
      <c r="R6" s="32">
        <f t="shared" si="3"/>
        <v>855.61</v>
      </c>
      <c r="S6" s="32">
        <f t="shared" si="3"/>
        <v>69.66</v>
      </c>
      <c r="T6" s="32">
        <f t="shared" si="3"/>
        <v>15007</v>
      </c>
      <c r="U6" s="32">
        <f t="shared" si="3"/>
        <v>118.66</v>
      </c>
      <c r="V6" s="32">
        <f t="shared" si="3"/>
        <v>126.47</v>
      </c>
      <c r="W6" s="33">
        <f>IF(W7="",NA(),W7)</f>
        <v>76.62</v>
      </c>
      <c r="X6" s="33">
        <f t="shared" ref="X6:AF6" si="4">IF(X7="",NA(),X7)</f>
        <v>55.94</v>
      </c>
      <c r="Y6" s="33">
        <f t="shared" si="4"/>
        <v>60.96</v>
      </c>
      <c r="Z6" s="33">
        <f t="shared" si="4"/>
        <v>61.47</v>
      </c>
      <c r="AA6" s="33">
        <f t="shared" si="4"/>
        <v>62.15</v>
      </c>
      <c r="AB6" s="33">
        <f t="shared" si="4"/>
        <v>78.3</v>
      </c>
      <c r="AC6" s="33">
        <f t="shared" si="4"/>
        <v>76.64</v>
      </c>
      <c r="AD6" s="33">
        <f t="shared" si="4"/>
        <v>75.91</v>
      </c>
      <c r="AE6" s="33">
        <f t="shared" si="4"/>
        <v>77.19</v>
      </c>
      <c r="AF6" s="33">
        <f t="shared" si="4"/>
        <v>77.48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1877.81</v>
      </c>
      <c r="BE6" s="33">
        <f t="shared" ref="BE6:BM6" si="7">IF(BE7="",NA(),BE7)</f>
        <v>1924.86</v>
      </c>
      <c r="BF6" s="33">
        <f t="shared" si="7"/>
        <v>1791.48</v>
      </c>
      <c r="BG6" s="33">
        <f t="shared" si="7"/>
        <v>1746.54</v>
      </c>
      <c r="BH6" s="33">
        <f t="shared" si="7"/>
        <v>1709.71</v>
      </c>
      <c r="BI6" s="33">
        <f t="shared" si="7"/>
        <v>1358.75</v>
      </c>
      <c r="BJ6" s="33">
        <f t="shared" si="7"/>
        <v>1355.28</v>
      </c>
      <c r="BK6" s="33">
        <f t="shared" si="7"/>
        <v>1321.78</v>
      </c>
      <c r="BL6" s="33">
        <f t="shared" si="7"/>
        <v>1326.51</v>
      </c>
      <c r="BM6" s="33">
        <f t="shared" si="7"/>
        <v>1285.3599999999999</v>
      </c>
      <c r="BN6" s="32" t="str">
        <f>IF(BN7="","",IF(BN7="-","【-】","【"&amp;SUBSTITUTE(TEXT(BN7,"#,##0.00"),"-","△")&amp;"】"))</f>
        <v>【1,239.32】</v>
      </c>
      <c r="BO6" s="33">
        <f>IF(BO7="",NA(),BO7)</f>
        <v>47.26</v>
      </c>
      <c r="BP6" s="33">
        <f t="shared" ref="BP6:BX6" si="8">IF(BP7="",NA(),BP7)</f>
        <v>39.97</v>
      </c>
      <c r="BQ6" s="33">
        <f t="shared" si="8"/>
        <v>41.11</v>
      </c>
      <c r="BR6" s="33">
        <f t="shared" si="8"/>
        <v>39.76</v>
      </c>
      <c r="BS6" s="33">
        <f t="shared" si="8"/>
        <v>38.549999999999997</v>
      </c>
      <c r="BT6" s="33">
        <f t="shared" si="8"/>
        <v>57.18</v>
      </c>
      <c r="BU6" s="33">
        <f t="shared" si="8"/>
        <v>54.56</v>
      </c>
      <c r="BV6" s="33">
        <f t="shared" si="8"/>
        <v>54.57</v>
      </c>
      <c r="BW6" s="33">
        <f t="shared" si="8"/>
        <v>54.4</v>
      </c>
      <c r="BX6" s="33">
        <f t="shared" si="8"/>
        <v>54.45</v>
      </c>
      <c r="BY6" s="32" t="str">
        <f>IF(BY7="","",IF(BY7="-","【-】","【"&amp;SUBSTITUTE(TEXT(BY7,"#,##0.00"),"-","△")&amp;"】"))</f>
        <v>【36.33】</v>
      </c>
      <c r="BZ6" s="33">
        <f>IF(BZ7="",NA(),BZ7)</f>
        <v>429.08</v>
      </c>
      <c r="CA6" s="33">
        <f t="shared" ref="CA6:CI6" si="9">IF(CA7="",NA(),CA7)</f>
        <v>501.82</v>
      </c>
      <c r="CB6" s="33">
        <f t="shared" si="9"/>
        <v>521.38</v>
      </c>
      <c r="CC6" s="33">
        <f t="shared" si="9"/>
        <v>551.89</v>
      </c>
      <c r="CD6" s="33">
        <f t="shared" si="9"/>
        <v>587.16999999999996</v>
      </c>
      <c r="CE6" s="33">
        <f t="shared" si="9"/>
        <v>295.62</v>
      </c>
      <c r="CF6" s="33">
        <f t="shared" si="9"/>
        <v>314.44</v>
      </c>
      <c r="CG6" s="33">
        <f t="shared" si="9"/>
        <v>318.02999999999997</v>
      </c>
      <c r="CH6" s="33">
        <f t="shared" si="9"/>
        <v>325.14</v>
      </c>
      <c r="CI6" s="33">
        <f t="shared" si="9"/>
        <v>332.75</v>
      </c>
      <c r="CJ6" s="32" t="str">
        <f>IF(CJ7="","",IF(CJ7="-","【-】","【"&amp;SUBSTITUTE(TEXT(CJ7,"#,##0.00"),"-","△")&amp;"】"))</f>
        <v>【476.46】</v>
      </c>
      <c r="CK6" s="33">
        <f>IF(CK7="",NA(),CK7)</f>
        <v>57.59</v>
      </c>
      <c r="CL6" s="33">
        <f t="shared" ref="CL6:CT6" si="10">IF(CL7="",NA(),CL7)</f>
        <v>56.45</v>
      </c>
      <c r="CM6" s="33">
        <f t="shared" si="10"/>
        <v>53.36</v>
      </c>
      <c r="CN6" s="33">
        <f t="shared" si="10"/>
        <v>51.81</v>
      </c>
      <c r="CO6" s="33">
        <f t="shared" si="10"/>
        <v>51.84</v>
      </c>
      <c r="CP6" s="33">
        <f t="shared" si="10"/>
        <v>63.04</v>
      </c>
      <c r="CQ6" s="33">
        <f t="shared" si="10"/>
        <v>64.3</v>
      </c>
      <c r="CR6" s="33">
        <f t="shared" si="10"/>
        <v>63.99</v>
      </c>
      <c r="CS6" s="33">
        <f t="shared" si="10"/>
        <v>62.01</v>
      </c>
      <c r="CT6" s="33">
        <f t="shared" si="10"/>
        <v>60.68</v>
      </c>
      <c r="CU6" s="32" t="str">
        <f>IF(CU7="","",IF(CU7="-","【-】","【"&amp;SUBSTITUTE(TEXT(CU7,"#,##0.00"),"-","△")&amp;"】"))</f>
        <v>【58.19】</v>
      </c>
      <c r="CV6" s="33">
        <f>IF(CV7="",NA(),CV7)</f>
        <v>76.069999999999993</v>
      </c>
      <c r="CW6" s="33">
        <f t="shared" ref="CW6:DE6" si="11">IF(CW7="",NA(),CW7)</f>
        <v>77.989999999999995</v>
      </c>
      <c r="CX6" s="33">
        <f t="shared" si="11"/>
        <v>77.73</v>
      </c>
      <c r="CY6" s="33">
        <f t="shared" si="11"/>
        <v>77.47</v>
      </c>
      <c r="CZ6" s="33">
        <f t="shared" si="11"/>
        <v>75.58</v>
      </c>
      <c r="DA6" s="33">
        <f t="shared" si="11"/>
        <v>78.06</v>
      </c>
      <c r="DB6" s="33">
        <f t="shared" si="11"/>
        <v>76.38</v>
      </c>
      <c r="DC6" s="33">
        <f t="shared" si="11"/>
        <v>76.260000000000005</v>
      </c>
      <c r="DD6" s="33">
        <f t="shared" si="11"/>
        <v>75.8</v>
      </c>
      <c r="DE6" s="33">
        <f t="shared" si="11"/>
        <v>75.760000000000005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3.76</v>
      </c>
      <c r="ED6" s="33">
        <f t="shared" ref="ED6:EL6" si="14">IF(ED7="",NA(),ED7)</f>
        <v>4.29</v>
      </c>
      <c r="EE6" s="33">
        <f t="shared" si="14"/>
        <v>1.99</v>
      </c>
      <c r="EF6" s="33">
        <f t="shared" si="14"/>
        <v>1.94</v>
      </c>
      <c r="EG6" s="33">
        <f t="shared" si="14"/>
        <v>2.2200000000000002</v>
      </c>
      <c r="EH6" s="33">
        <f t="shared" si="14"/>
        <v>0.83</v>
      </c>
      <c r="EI6" s="33">
        <f t="shared" si="14"/>
        <v>0.62</v>
      </c>
      <c r="EJ6" s="33">
        <f t="shared" si="14"/>
        <v>0.59</v>
      </c>
      <c r="EK6" s="33">
        <f t="shared" si="14"/>
        <v>0.64</v>
      </c>
      <c r="EL6" s="33">
        <f t="shared" si="14"/>
        <v>0.55000000000000004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152242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25.41</v>
      </c>
      <c r="P7" s="36">
        <v>4402</v>
      </c>
      <c r="Q7" s="36">
        <v>59606</v>
      </c>
      <c r="R7" s="36">
        <v>855.61</v>
      </c>
      <c r="S7" s="36">
        <v>69.66</v>
      </c>
      <c r="T7" s="36">
        <v>15007</v>
      </c>
      <c r="U7" s="36">
        <v>118.66</v>
      </c>
      <c r="V7" s="36">
        <v>126.47</v>
      </c>
      <c r="W7" s="36">
        <v>76.62</v>
      </c>
      <c r="X7" s="36">
        <v>55.94</v>
      </c>
      <c r="Y7" s="36">
        <v>60.96</v>
      </c>
      <c r="Z7" s="36">
        <v>61.47</v>
      </c>
      <c r="AA7" s="36">
        <v>62.15</v>
      </c>
      <c r="AB7" s="36">
        <v>78.3</v>
      </c>
      <c r="AC7" s="36">
        <v>76.64</v>
      </c>
      <c r="AD7" s="36">
        <v>75.91</v>
      </c>
      <c r="AE7" s="36">
        <v>77.19</v>
      </c>
      <c r="AF7" s="36">
        <v>77.48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1877.81</v>
      </c>
      <c r="BE7" s="36">
        <v>1924.86</v>
      </c>
      <c r="BF7" s="36">
        <v>1791.48</v>
      </c>
      <c r="BG7" s="36">
        <v>1746.54</v>
      </c>
      <c r="BH7" s="36">
        <v>1709.71</v>
      </c>
      <c r="BI7" s="36">
        <v>1358.75</v>
      </c>
      <c r="BJ7" s="36">
        <v>1355.28</v>
      </c>
      <c r="BK7" s="36">
        <v>1321.78</v>
      </c>
      <c r="BL7" s="36">
        <v>1326.51</v>
      </c>
      <c r="BM7" s="36">
        <v>1285.3599999999999</v>
      </c>
      <c r="BN7" s="36">
        <v>1239.32</v>
      </c>
      <c r="BO7" s="36">
        <v>47.26</v>
      </c>
      <c r="BP7" s="36">
        <v>39.97</v>
      </c>
      <c r="BQ7" s="36">
        <v>41.11</v>
      </c>
      <c r="BR7" s="36">
        <v>39.76</v>
      </c>
      <c r="BS7" s="36">
        <v>38.549999999999997</v>
      </c>
      <c r="BT7" s="36">
        <v>57.18</v>
      </c>
      <c r="BU7" s="36">
        <v>54.56</v>
      </c>
      <c r="BV7" s="36">
        <v>54.57</v>
      </c>
      <c r="BW7" s="36">
        <v>54.4</v>
      </c>
      <c r="BX7" s="36">
        <v>54.45</v>
      </c>
      <c r="BY7" s="36">
        <v>36.33</v>
      </c>
      <c r="BZ7" s="36">
        <v>429.08</v>
      </c>
      <c r="CA7" s="36">
        <v>501.82</v>
      </c>
      <c r="CB7" s="36">
        <v>521.38</v>
      </c>
      <c r="CC7" s="36">
        <v>551.89</v>
      </c>
      <c r="CD7" s="36">
        <v>587.16999999999996</v>
      </c>
      <c r="CE7" s="36">
        <v>295.62</v>
      </c>
      <c r="CF7" s="36">
        <v>314.44</v>
      </c>
      <c r="CG7" s="36">
        <v>318.02999999999997</v>
      </c>
      <c r="CH7" s="36">
        <v>325.14</v>
      </c>
      <c r="CI7" s="36">
        <v>332.75</v>
      </c>
      <c r="CJ7" s="36">
        <v>476.46</v>
      </c>
      <c r="CK7" s="36">
        <v>57.59</v>
      </c>
      <c r="CL7" s="36">
        <v>56.45</v>
      </c>
      <c r="CM7" s="36">
        <v>53.36</v>
      </c>
      <c r="CN7" s="36">
        <v>51.81</v>
      </c>
      <c r="CO7" s="36">
        <v>51.84</v>
      </c>
      <c r="CP7" s="36">
        <v>63.04</v>
      </c>
      <c r="CQ7" s="36">
        <v>64.3</v>
      </c>
      <c r="CR7" s="36">
        <v>63.99</v>
      </c>
      <c r="CS7" s="36">
        <v>62.01</v>
      </c>
      <c r="CT7" s="36">
        <v>60.68</v>
      </c>
      <c r="CU7" s="36">
        <v>58.19</v>
      </c>
      <c r="CV7" s="36">
        <v>76.069999999999993</v>
      </c>
      <c r="CW7" s="36">
        <v>77.989999999999995</v>
      </c>
      <c r="CX7" s="36">
        <v>77.73</v>
      </c>
      <c r="CY7" s="36">
        <v>77.47</v>
      </c>
      <c r="CZ7" s="36">
        <v>75.58</v>
      </c>
      <c r="DA7" s="36">
        <v>78.06</v>
      </c>
      <c r="DB7" s="36">
        <v>76.38</v>
      </c>
      <c r="DC7" s="36">
        <v>76.260000000000005</v>
      </c>
      <c r="DD7" s="36">
        <v>75.8</v>
      </c>
      <c r="DE7" s="36">
        <v>75.760000000000005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3.76</v>
      </c>
      <c r="ED7" s="36">
        <v>4.29</v>
      </c>
      <c r="EE7" s="36">
        <v>1.99</v>
      </c>
      <c r="EF7" s="36">
        <v>1.94</v>
      </c>
      <c r="EG7" s="36">
        <v>2.2200000000000002</v>
      </c>
      <c r="EH7" s="36">
        <v>0.83</v>
      </c>
      <c r="EI7" s="36">
        <v>0.62</v>
      </c>
      <c r="EJ7" s="36">
        <v>0.59</v>
      </c>
      <c r="EK7" s="36">
        <v>0.64</v>
      </c>
      <c r="EL7" s="36">
        <v>0.55000000000000004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2016-02-22T04:16:40Z</cp:lastPrinted>
  <dcterms:created xsi:type="dcterms:W3CDTF">2016-01-18T05:01:31Z</dcterms:created>
  <dcterms:modified xsi:type="dcterms:W3CDTF">2016-02-22T04:48:09Z</dcterms:modified>
  <cp:category/>
</cp:coreProperties>
</file>