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経 営\経営分析表\新様式\"/>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<sst xmlns="http://schemas.openxmlformats.org/spreadsheetml/2006/main" count="221" uniqueCount="111">
  <si>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</si>
  <si>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</si>
  <si>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</si>
  <si>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</si>
  <si>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</si>
  <si>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</si>
  <si>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</si>
  <si>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</si>
  <si>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</si>
  <si>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</si>
  <si>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</si>
  <si>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</si>
  <si>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</si>
  <si>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</si>
  <si>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</si>
  <si>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</si>
  <si>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</si>
  <si>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</si>
  <si>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</si>
  <si>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</si>
  <si>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</si>
  <si>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</si>
  <si>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</si>
  <si>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</si>
  <si>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</si>
  <si>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</si>
  <si>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</si>
  <si>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</si>
  <si>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</si>
  <si>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</si>
  <si>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</si>
  <si>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</si>
  <si>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</si>
  <si>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</si>
  <si>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</si>
  <si>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</si>
  <si>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</si>
  <si>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</si>
  <si>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</si>
  <si>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</si>
  <si>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</si>
  <si>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</si>
  <si>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</si>
  <si>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</si>
  <si>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</si>
  <si>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</si>
  <si>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</si>
  <si>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</si>
  <si>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</si>
  <si>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</si>
  <si>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</si>
  <si>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</si>
  <si>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</si>
  <si>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</si>
  <si>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</si>
  <si>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</si>
  <si>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</si>
  <si>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</si>
  <si>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</si>
  <si>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</si>
  <si>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</si>
  <si>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</si>
  <si>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</si>
  <si>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</si>
  <si>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</si>
  <si>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</si>
  <si>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</si>
  <si>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</si>
  <si>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</si>
  <si>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</si>
  <si>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</si>
  <si>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</si>
  <si>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</si>
  <si>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</si>
  <si>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</si>
  <si>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</si>
  <si>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</si>
  <si>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</si>
  <si>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</si>
  <si>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</si>
  <si>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</si>
  <si>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</si>
  <si>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</si>
  <si>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</si>
  <si>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</si>
  <si>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</si>
  <si>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</si>
  <si>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</si>
  <si>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</si>
  <si>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</si>
  <si>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</si>
  <si>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</si>
  <si>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</si>
  <si>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</si>
  <si>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</si>
  <si>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</si>
  <si>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</si>
  <si>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</si>
  <si>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</si>
  <si>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</si>
  <si>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</si>
  <si>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</si>
  <si>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</si>
  <si>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</si>
  <si>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</si>
  <si>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</si>
  <si>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</si>
  <si>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</si>
  <si>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組みとしては、整備計画区域の見直しによる整備費用の縮減や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rPh sb="1" eb="3">
      <t>コンゴ</t>
    </rPh>
    <rPh sb="7" eb="8">
      <t>ム</t>
    </rPh>
    <rPh sb="10" eb="12">
      <t>トリク</t>
    </rPh>
    <rPh sb="18" eb="20">
      <t>セイビ</t>
    </rPh>
    <rPh sb="20" eb="22">
      <t>ケイカク</t>
    </rPh>
    <rPh sb="22" eb="24">
      <t>クイキ</t>
    </rPh>
    <rPh sb="25" eb="27">
      <t>ミナオ</t>
    </rPh>
    <rPh sb="31" eb="33">
      <t>セイビ</t>
    </rPh>
    <rPh sb="33" eb="35">
      <t>ヒヨウ</t>
    </rPh>
    <rPh sb="36" eb="38">
      <t>シュクゲン</t>
    </rPh>
    <rPh sb="45" eb="47">
      <t>サクテイ</t>
    </rPh>
    <rPh sb="79" eb="81">
      <t>ヨクセイ</t>
    </rPh>
    <rPh sb="92" eb="94">
      <t>コウジョウ</t>
    </rPh>
    <rPh sb="97" eb="99">
      <t>シュウエキ</t>
    </rPh>
    <rPh sb="100" eb="102">
      <t>ゾウカ</t>
    </rPh>
    <rPh sb="102" eb="104">
      <t>タイサク</t>
    </rPh>
    <rPh sb="105" eb="106">
      <t>ト</t>
    </rPh>
    <rPh sb="107" eb="108">
      <t>ク</t>
    </rPh>
    <rPh sb="110" eb="113">
      <t>ゲスイドウ</t>
    </rPh>
    <rPh sb="113" eb="115">
      <t>ジギョウ</t>
    </rPh>
    <rPh sb="116" eb="118">
      <t>ケンゼン</t>
    </rPh>
    <rPh sb="118" eb="120">
      <t>ケイエイ</t>
    </rPh>
    <rPh sb="121" eb="122">
      <t>ツト</t>
    </rPh>
    <rPh sb="142" eb="144">
      <t>メザ</t>
    </rPh>
    <phoneticPr fontId="4"/>
  </si>
  <si>
    <t>　今後、施設及び管渠が法定耐用年数に達し老朽化を迎えるため、改築等の財源確保が必要になる。</t>
    <rPh sb="1" eb="3">
      <t>コンゴ</t>
    </rPh>
    <rPh sb="4" eb="6">
      <t>シセツ</t>
    </rPh>
    <rPh sb="6" eb="7">
      <t>オヨ</t>
    </rPh>
    <rPh sb="8" eb="10">
      <t>カンキョ</t>
    </rPh>
    <rPh sb="11" eb="13">
      <t>ホウテイ</t>
    </rPh>
    <rPh sb="13" eb="15">
      <t>タイヨウ</t>
    </rPh>
    <rPh sb="15" eb="17">
      <t>ネンスウ</t>
    </rPh>
    <rPh sb="18" eb="19">
      <t>タッ</t>
    </rPh>
    <rPh sb="20" eb="22">
      <t>ロウキュウ</t>
    </rPh>
    <rPh sb="22" eb="23">
      <t>カ</t>
    </rPh>
    <rPh sb="24" eb="25">
      <t>ムカ</t>
    </rPh>
    <rPh sb="30" eb="33">
      <t>カイチクトウ</t>
    </rPh>
    <rPh sb="34" eb="36">
      <t>ザイゲン</t>
    </rPh>
    <rPh sb="36" eb="38">
      <t>カクホ</t>
    </rPh>
    <rPh sb="39" eb="41">
      <t>ヒツヨウ</t>
    </rPh>
    <phoneticPr fontId="4"/>
  </si>
  <si>
    <t xml:space="preserve">　整備の終盤期に入り整備費用がピークを過ぎたことから、収益的収支比率は上昇傾向を示しているが、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供用開始後間もない地域があることや景気低迷、人口減少なども影響し、経費回収率や水洗化率の上昇ペースは鈍い傾向にある。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
</t>
    <rPh sb="1" eb="3">
      <t>セイビ</t>
    </rPh>
    <rPh sb="8" eb="9">
      <t>ハイ</t>
    </rPh>
    <rPh sb="10" eb="12">
      <t>セイビ</t>
    </rPh>
    <rPh sb="12" eb="14">
      <t>ヒヨウ</t>
    </rPh>
    <rPh sb="19" eb="20">
      <t>ス</t>
    </rPh>
    <rPh sb="27" eb="30">
      <t>シュウエキテキ</t>
    </rPh>
    <rPh sb="30" eb="32">
      <t>シュウシ</t>
    </rPh>
    <rPh sb="32" eb="34">
      <t>ヒリツ</t>
    </rPh>
    <rPh sb="35" eb="37">
      <t>ジョウショウ</t>
    </rPh>
    <rPh sb="37" eb="39">
      <t>ケイコウ</t>
    </rPh>
    <rPh sb="40" eb="41">
      <t>シメ</t>
    </rPh>
    <rPh sb="70" eb="71">
      <t>マカナ</t>
    </rPh>
    <rPh sb="76" eb="78">
      <t>リョウキン</t>
    </rPh>
    <rPh sb="78" eb="80">
      <t>シュウニュウ</t>
    </rPh>
    <rPh sb="81" eb="83">
      <t>カクホ</t>
    </rPh>
    <rPh sb="89" eb="91">
      <t>ジョウキョウ</t>
    </rPh>
    <rPh sb="97" eb="99">
      <t>シセツ</t>
    </rPh>
    <rPh sb="100" eb="102">
      <t>イジ</t>
    </rPh>
    <rPh sb="102" eb="104">
      <t>カンリ</t>
    </rPh>
    <rPh sb="105" eb="107">
      <t>ショウライ</t>
    </rPh>
    <rPh sb="108" eb="110">
      <t>コウシン</t>
    </rPh>
    <rPh sb="110" eb="111">
      <t>ヒ</t>
    </rPh>
    <rPh sb="111" eb="112">
      <t>ヨウ</t>
    </rPh>
    <rPh sb="113" eb="114">
      <t>ア</t>
    </rPh>
    <rPh sb="116" eb="118">
      <t>ザイゲン</t>
    </rPh>
    <rPh sb="119" eb="121">
      <t>ミトオ</t>
    </rPh>
    <rPh sb="123" eb="124">
      <t>キビ</t>
    </rPh>
    <rPh sb="126" eb="128">
      <t>ジョウキョウ</t>
    </rPh>
    <rPh sb="156" eb="158">
      <t>ジンコウ</t>
    </rPh>
    <rPh sb="158" eb="160">
      <t>ゲンショウ</t>
    </rPh>
    <rPh sb="256" eb="258">
      <t>オスイ</t>
    </rPh>
    <rPh sb="258" eb="260">
      <t>ショリ</t>
    </rPh>
    <rPh sb="260" eb="262">
      <t>ゲンカ</t>
    </rPh>
    <rPh sb="263" eb="264">
      <t>タカ</t>
    </rPh>
    <rPh sb="265" eb="267">
      <t>イジ</t>
    </rPh>
    <rPh sb="267" eb="270">
      <t>カンリヒ</t>
    </rPh>
    <rPh sb="271" eb="273">
      <t>ミナオ</t>
    </rPh>
    <rPh sb="275" eb="278">
      <t>スイセンカ</t>
    </rPh>
    <rPh sb="278" eb="279">
      <t>リツ</t>
    </rPh>
    <rPh sb="280" eb="282">
      <t>コウジョウ</t>
    </rPh>
    <rPh sb="283" eb="284">
      <t>ム</t>
    </rPh>
    <rPh sb="286" eb="288">
      <t>トリク</t>
    </rPh>
    <rPh sb="290" eb="292">
      <t>ヒツヨウ</t>
    </rPh>
    <rPh sb="298" eb="300">
      <t>シセツ</t>
    </rPh>
    <rPh sb="300" eb="303">
      <t>リヨウリツ</t>
    </rPh>
    <rPh sb="304" eb="306">
      <t>ビゾウ</t>
    </rPh>
    <rPh sb="307" eb="308">
      <t>ツヅ</t>
    </rPh>
    <rPh sb="315" eb="316">
      <t>ヒク</t>
    </rPh>
    <rPh sb="317" eb="319">
      <t>スウチ</t>
    </rPh>
    <rPh sb="320" eb="321">
      <t>シメ</t>
    </rPh>
    <rPh sb="326" eb="328">
      <t>シセツ</t>
    </rPh>
    <rPh sb="329" eb="331">
      <t>キボ</t>
    </rPh>
    <rPh sb="332" eb="334">
      <t>ショリ</t>
    </rPh>
    <rPh sb="334" eb="336">
      <t>ノウリョク</t>
    </rPh>
    <rPh sb="337" eb="338">
      <t>ミ</t>
    </rPh>
    <rPh sb="344" eb="346">
      <t>ジョウキョウ</t>
    </rPh>
    <rPh sb="354" eb="356">
      <t>オスイ</t>
    </rPh>
    <rPh sb="356" eb="358">
      <t>ショリ</t>
    </rPh>
    <rPh sb="358" eb="359">
      <t>リョウ</t>
    </rPh>
    <rPh sb="360" eb="362">
      <t>ゾウカ</t>
    </rPh>
    <rPh sb="363" eb="364">
      <t>ムス</t>
    </rPh>
    <rPh sb="365" eb="366">
      <t>ツ</t>
    </rPh>
    <rPh sb="367" eb="369">
      <t>セサク</t>
    </rPh>
    <rPh sb="375" eb="3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</si>
</sst>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351992"/>
        <c:axId val="10703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219351992"/>
        <c:axId val="107030632"/>
      </c:lineChart>
      <c:dateAx>
        <c:axId val="219351992"/>
        <c:scaling>
          <c:orientation val="minMax"/>
        </c:scaling>
        <c:delete val="1"/>
        <c:axPos val="b"/>
        <c:numFmt formatCode="ge" sourceLinked="1"/>
        <c:majorTickMark val="none"/>
        <c:minorTickMark val="none"/>
        <c:tickLblPos val="none"/>
        <c:crossAx val="107030632"/>
        <c:crosses val="autoZero"/>
        <c:auto val="1"/>
        <c:lblOffset val="100"/>
        <c:baseTimeUnit val="years"/>
      </c:dateAx>
      <c:valAx>
        <c:axId val="10703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20.92</c:v>
                </c:pt>
                <c:pt idx="1">
                  <c:v>23.71</c:v>
                </c:pt>
                <c:pt idx="2">
                  <c:v>24.76</c:v>
                </c:pt>
                <c:pt idx="3">
                  <c:v>26.41</c:v>
                </c:pt>
                <c:pt idx="4">
                  <c:v>34.97</c:v>
                </c:pt>
              </c:numCache>
            </c:numRef>
          </c:val>
        </c:ser>
        <c:dLbls>
          <c:showLegendKey val="0"/>
          <c:showVal val="0"/>
          <c:showCatName val="0"/>
          <c:showSerName val="0"/>
          <c:showPercent val="0"/>
          <c:showBubbleSize val="0"/>
        </c:dLbls>
        <c:gapWidth val="150"/>
        <c:axId val="220437080"/>
        <c:axId val="2204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220437080"/>
        <c:axId val="220437472"/>
      </c:lineChart>
      <c:dateAx>
        <c:axId val="220437080"/>
        <c:scaling>
          <c:orientation val="minMax"/>
        </c:scaling>
        <c:delete val="1"/>
        <c:axPos val="b"/>
        <c:numFmt formatCode="ge" sourceLinked="1"/>
        <c:majorTickMark val="none"/>
        <c:minorTickMark val="none"/>
        <c:tickLblPos val="none"/>
        <c:crossAx val="220437472"/>
        <c:crosses val="autoZero"/>
        <c:auto val="1"/>
        <c:lblOffset val="100"/>
        <c:baseTimeUnit val="years"/>
      </c:dateAx>
      <c:valAx>
        <c:axId val="2204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47.42</c:v>
                </c:pt>
                <c:pt idx="1">
                  <c:v>48.86</c:v>
                </c:pt>
                <c:pt idx="2">
                  <c:v>50.69</c:v>
                </c:pt>
                <c:pt idx="3">
                  <c:v>59.36</c:v>
                </c:pt>
                <c:pt idx="4">
                  <c:v>60.91</c:v>
                </c:pt>
              </c:numCache>
            </c:numRef>
          </c:val>
        </c:ser>
        <c:dLbls>
          <c:showLegendKey val="0"/>
          <c:showVal val="0"/>
          <c:showCatName val="0"/>
          <c:showSerName val="0"/>
          <c:showPercent val="0"/>
          <c:showBubbleSize val="0"/>
        </c:dLbls>
        <c:gapWidth val="150"/>
        <c:axId val="218866408"/>
        <c:axId val="22043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218866408"/>
        <c:axId val="220438648"/>
      </c:lineChart>
      <c:dateAx>
        <c:axId val="218866408"/>
        <c:scaling>
          <c:orientation val="minMax"/>
        </c:scaling>
        <c:delete val="1"/>
        <c:axPos val="b"/>
        <c:numFmt formatCode="ge" sourceLinked="1"/>
        <c:majorTickMark val="none"/>
        <c:minorTickMark val="none"/>
        <c:tickLblPos val="none"/>
        <c:crossAx val="220438648"/>
        <c:crosses val="autoZero"/>
        <c:auto val="1"/>
        <c:lblOffset val="100"/>
        <c:baseTimeUnit val="years"/>
      </c:dateAx>
      <c:valAx>
        <c:axId val="22043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6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c:v>
                </c:pt>
                <c:pt idx="1">
                  <c:v>90.28</c:v>
                </c:pt>
                <c:pt idx="2">
                  <c:v>92.88</c:v>
                </c:pt>
                <c:pt idx="3">
                  <c:v>98.32</c:v>
                </c:pt>
                <c:pt idx="4">
                  <c:v>101.85</c:v>
                </c:pt>
              </c:numCache>
            </c:numRef>
          </c:val>
        </c:ser>
        <c:dLbls>
          <c:showLegendKey val="0"/>
          <c:showVal val="0"/>
          <c:showCatName val="0"/>
          <c:showSerName val="0"/>
          <c:showPercent val="0"/>
          <c:showBubbleSize val="0"/>
        </c:dLbls>
        <c:gapWidth val="150"/>
        <c:axId val="219726688"/>
        <c:axId val="21886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726688"/>
        <c:axId val="218860528"/>
      </c:lineChart>
      <c:dateAx>
        <c:axId val="219726688"/>
        <c:scaling>
          <c:orientation val="minMax"/>
        </c:scaling>
        <c:delete val="1"/>
        <c:axPos val="b"/>
        <c:numFmt formatCode="ge" sourceLinked="1"/>
        <c:majorTickMark val="none"/>
        <c:minorTickMark val="none"/>
        <c:tickLblPos val="none"/>
        <c:crossAx val="218860528"/>
        <c:crosses val="autoZero"/>
        <c:auto val="1"/>
        <c:lblOffset val="100"/>
        <c:baseTimeUnit val="years"/>
      </c:dateAx>
      <c:valAx>
        <c:axId val="21886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861704"/>
        <c:axId val="21886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861704"/>
        <c:axId val="218862096"/>
      </c:lineChart>
      <c:dateAx>
        <c:axId val="218861704"/>
        <c:scaling>
          <c:orientation val="minMax"/>
        </c:scaling>
        <c:delete val="1"/>
        <c:axPos val="b"/>
        <c:numFmt formatCode="ge" sourceLinked="1"/>
        <c:majorTickMark val="none"/>
        <c:minorTickMark val="none"/>
        <c:tickLblPos val="none"/>
        <c:crossAx val="218862096"/>
        <c:crosses val="autoZero"/>
        <c:auto val="1"/>
        <c:lblOffset val="100"/>
        <c:baseTimeUnit val="years"/>
      </c:dateAx>
      <c:valAx>
        <c:axId val="21886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6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864840"/>
        <c:axId val="21886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864840"/>
        <c:axId val="218865232"/>
      </c:lineChart>
      <c:dateAx>
        <c:axId val="218864840"/>
        <c:scaling>
          <c:orientation val="minMax"/>
        </c:scaling>
        <c:delete val="1"/>
        <c:axPos val="b"/>
        <c:numFmt formatCode="ge" sourceLinked="1"/>
        <c:majorTickMark val="none"/>
        <c:minorTickMark val="none"/>
        <c:tickLblPos val="none"/>
        <c:crossAx val="218865232"/>
        <c:crosses val="autoZero"/>
        <c:auto val="1"/>
        <c:lblOffset val="100"/>
        <c:baseTimeUnit val="years"/>
      </c:dateAx>
      <c:valAx>
        <c:axId val="21886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6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866800"/>
        <c:axId val="2199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866800"/>
        <c:axId val="219934368"/>
      </c:lineChart>
      <c:dateAx>
        <c:axId val="218866800"/>
        <c:scaling>
          <c:orientation val="minMax"/>
        </c:scaling>
        <c:delete val="1"/>
        <c:axPos val="b"/>
        <c:numFmt formatCode="ge" sourceLinked="1"/>
        <c:majorTickMark val="none"/>
        <c:minorTickMark val="none"/>
        <c:tickLblPos val="none"/>
        <c:crossAx val="219934368"/>
        <c:crosses val="autoZero"/>
        <c:auto val="1"/>
        <c:lblOffset val="100"/>
        <c:baseTimeUnit val="years"/>
      </c:dateAx>
      <c:valAx>
        <c:axId val="2199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6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935544"/>
        <c:axId val="219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935544"/>
        <c:axId val="219935936"/>
      </c:lineChart>
      <c:dateAx>
        <c:axId val="219935544"/>
        <c:scaling>
          <c:orientation val="minMax"/>
        </c:scaling>
        <c:delete val="1"/>
        <c:axPos val="b"/>
        <c:numFmt formatCode="ge" sourceLinked="1"/>
        <c:majorTickMark val="none"/>
        <c:minorTickMark val="none"/>
        <c:tickLblPos val="none"/>
        <c:crossAx val="219935936"/>
        <c:crosses val="autoZero"/>
        <c:auto val="1"/>
        <c:lblOffset val="100"/>
        <c:baseTimeUnit val="years"/>
      </c:dateAx>
      <c:valAx>
        <c:axId val="219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3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864448"/>
        <c:axId val="21886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18864448"/>
        <c:axId val="218864056"/>
      </c:lineChart>
      <c:dateAx>
        <c:axId val="218864448"/>
        <c:scaling>
          <c:orientation val="minMax"/>
        </c:scaling>
        <c:delete val="1"/>
        <c:axPos val="b"/>
        <c:numFmt formatCode="ge" sourceLinked="1"/>
        <c:majorTickMark val="none"/>
        <c:minorTickMark val="none"/>
        <c:tickLblPos val="none"/>
        <c:crossAx val="218864056"/>
        <c:crosses val="autoZero"/>
        <c:auto val="1"/>
        <c:lblOffset val="100"/>
        <c:baseTimeUnit val="years"/>
      </c:dateAx>
      <c:valAx>
        <c:axId val="21886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95.12</c:v>
                </c:pt>
                <c:pt idx="1">
                  <c:v>90.93</c:v>
                </c:pt>
                <c:pt idx="2">
                  <c:v>91.7</c:v>
                </c:pt>
                <c:pt idx="3">
                  <c:v>82.39</c:v>
                </c:pt>
                <c:pt idx="4">
                  <c:v>71.099999999999994</c:v>
                </c:pt>
              </c:numCache>
            </c:numRef>
          </c:val>
        </c:ser>
        <c:dLbls>
          <c:showLegendKey val="0"/>
          <c:showVal val="0"/>
          <c:showCatName val="0"/>
          <c:showSerName val="0"/>
          <c:showPercent val="0"/>
          <c:showBubbleSize val="0"/>
        </c:dLbls>
        <c:gapWidth val="150"/>
        <c:axId val="219937112"/>
        <c:axId val="2199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19937112"/>
        <c:axId val="219937504"/>
      </c:lineChart>
      <c:dateAx>
        <c:axId val="219937112"/>
        <c:scaling>
          <c:orientation val="minMax"/>
        </c:scaling>
        <c:delete val="1"/>
        <c:axPos val="b"/>
        <c:numFmt formatCode="ge" sourceLinked="1"/>
        <c:majorTickMark val="none"/>
        <c:minorTickMark val="none"/>
        <c:tickLblPos val="none"/>
        <c:crossAx val="219937504"/>
        <c:crosses val="autoZero"/>
        <c:auto val="1"/>
        <c:lblOffset val="100"/>
        <c:baseTimeUnit val="years"/>
      </c:dateAx>
      <c:valAx>
        <c:axId val="2199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3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279.69</c:v>
                </c:pt>
                <c:pt idx="1">
                  <c:v>293</c:v>
                </c:pt>
                <c:pt idx="2">
                  <c:v>287.67</c:v>
                </c:pt>
                <c:pt idx="3">
                  <c:v>286.5</c:v>
                </c:pt>
                <c:pt idx="4">
                  <c:v>323.31</c:v>
                </c:pt>
              </c:numCache>
            </c:numRef>
          </c:val>
        </c:ser>
        <c:dLbls>
          <c:showLegendKey val="0"/>
          <c:showVal val="0"/>
          <c:showCatName val="0"/>
          <c:showSerName val="0"/>
          <c:showPercent val="0"/>
          <c:showBubbleSize val="0"/>
        </c:dLbls>
        <c:gapWidth val="150"/>
        <c:axId val="220435512"/>
        <c:axId val="2204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220435512"/>
        <c:axId val="220435904"/>
      </c:lineChart>
      <c:dateAx>
        <c:axId val="220435512"/>
        <c:scaling>
          <c:orientation val="minMax"/>
        </c:scaling>
        <c:delete val="1"/>
        <c:axPos val="b"/>
        <c:numFmt formatCode="ge" sourceLinked="1"/>
        <c:majorTickMark val="none"/>
        <c:minorTickMark val="none"/>
        <c:tickLblPos val="none"/>
        <c:crossAx val="220435904"/>
        <c:crosses val="autoZero"/>
        <c:auto val="1"/>
        <c:lblOffset val="100"/>
        <c:baseTimeUnit val="years"/>
      </c:dateAx>
      <c:valAx>
        <c:axId val="2204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3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7" zoomScale="25" zoomScaleNormal="40" zoomScaleSheetLayoutView="25" workbookViewId="0">
      <selection activeCell="DA49" sqref="DA4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佐渡市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59606</v>
      </c>
      <c r="AM8" s="47"/>
      <c r="AN8" s="47"/>
      <c r="AO8" s="47"/>
      <c r="AP8" s="47"/>
      <c r="AQ8" s="47"/>
      <c r="AR8" s="47"/>
      <c r="AS8" s="47"/>
      <c r="AT8" s="43">
        <f>データ!S6</f>
        <v>855.61</v>
      </c>
      <c r="AU8" s="43"/>
      <c r="AV8" s="43"/>
      <c r="AW8" s="43"/>
      <c r="AX8" s="43"/>
      <c r="AY8" s="43"/>
      <c r="AZ8" s="43"/>
      <c r="BA8" s="43"/>
      <c r="BB8" s="43">
        <f>データ!T6</f>
        <v>69.66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49.56</v>
      </c>
      <c r="Q10" s="43"/>
      <c r="R10" s="43"/>
      <c r="S10" s="43"/>
      <c r="T10" s="43"/>
      <c r="U10" s="43"/>
      <c r="V10" s="43"/>
      <c r="W10" s="43">
        <f>データ!P6</f>
        <v>95.51</v>
      </c>
      <c r="X10" s="43"/>
      <c r="Y10" s="43"/>
      <c r="Z10" s="43"/>
      <c r="AA10" s="43"/>
      <c r="AB10" s="43"/>
      <c r="AC10" s="43"/>
      <c r="AD10" s="47">
        <f>データ!Q6</f>
        <v>4212</v>
      </c>
      <c r="AE10" s="47"/>
      <c r="AF10" s="47"/>
      <c r="AG10" s="47"/>
      <c r="AH10" s="47"/>
      <c r="AI10" s="47"/>
      <c r="AJ10" s="47"/>
      <c r="AK10" s="2"/>
      <c r="AL10" s="47">
        <f>データ!U6</f>
        <v>29268</v>
      </c>
      <c r="AM10" s="47"/>
      <c r="AN10" s="47"/>
      <c r="AO10" s="47"/>
      <c r="AP10" s="47"/>
      <c r="AQ10" s="47"/>
      <c r="AR10" s="47"/>
      <c r="AS10" s="47"/>
      <c r="AT10" s="43">
        <f>データ!V6</f>
        <v>14.77</v>
      </c>
      <c r="AU10" s="43"/>
      <c r="AV10" s="43"/>
      <c r="AW10" s="43"/>
      <c r="AX10" s="43"/>
      <c r="AY10" s="43"/>
      <c r="AZ10" s="43"/>
      <c r="BA10" s="43"/>
      <c r="BB10" s="43">
        <f>データ!W6</f>
        <v>1981.58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108</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152242</v>
      </c>
      <c r="D6" s="31">
        <f t="shared" si="3"/>
        <v>47</v>
      </c>
      <c r="E6" s="31">
        <f t="shared" si="3"/>
        <v>17</v>
      </c>
      <c r="F6" s="31">
        <f t="shared" si="3"/>
        <v>1</v>
      </c>
      <c r="G6" s="31">
        <f t="shared" si="3"/>
        <v>0</v>
      </c>
      <c r="H6" s="31" t="str">
        <f t="shared" si="3"/>
        <v>新潟県　佐渡市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49.56</v>
      </c>
      <c r="P6" s="32">
        <f t="shared" si="3"/>
        <v>95.51</v>
      </c>
      <c r="Q6" s="32">
        <f t="shared" si="3"/>
        <v>4212</v>
      </c>
      <c r="R6" s="32">
        <f t="shared" si="3"/>
        <v>59606</v>
      </c>
      <c r="S6" s="32">
        <f t="shared" si="3"/>
        <v>855.61</v>
      </c>
      <c r="T6" s="32">
        <f t="shared" si="3"/>
        <v>69.66</v>
      </c>
      <c r="U6" s="32">
        <f t="shared" si="3"/>
        <v>29268</v>
      </c>
      <c r="V6" s="32">
        <f t="shared" si="3"/>
        <v>14.77</v>
      </c>
      <c r="W6" s="32">
        <f t="shared" si="3"/>
        <v>1981.58</v>
      </c>
      <c r="X6" s="33">
        <f>IF(X7="",NA(),X7)</f>
        <v>92</v>
      </c>
      <c r="Y6" s="33">
        <f t="shared" ref="Y6:AG6" si="4">IF(Y7="",NA(),Y7)</f>
        <v>90.28</v>
      </c>
      <c r="Z6" s="33">
        <f t="shared" si="4"/>
        <v>92.88</v>
      </c>
      <c r="AA6" s="33">
        <f t="shared" si="4"/>
        <v>98.32</v>
      </c>
      <c r="AB6" s="33">
        <f t="shared" si="4"/>
        <v>101.85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1320.98</v>
      </c>
      <c r="BK6" s="33">
        <f t="shared" si="7"/>
        <v>1365.62</v>
      </c>
      <c r="BL6" s="33">
        <f t="shared" si="7"/>
        <v>1309.43</v>
      </c>
      <c r="BM6" s="33">
        <f t="shared" si="7"/>
        <v>1306.92</v>
      </c>
      <c r="BN6" s="33">
        <f t="shared" si="7"/>
        <v>1203.71</v>
      </c>
      <c r="BO6" s="32" t="str">
        <f>IF(BO7="","",IF(BO7="-","【-】","【"&amp;SUBSTITUTE(TEXT(BO7,"#,##0.00"),"-","△")&amp;"】"))</f>
        <v>【776.35】</v>
      </c>
      <c r="BP6" s="33">
        <f>IF(BP7="",NA(),BP7)</f>
        <v>95.12</v>
      </c>
      <c r="BQ6" s="33">
        <f t="shared" ref="BQ6:BY6" si="8">IF(BQ7="",NA(),BQ7)</f>
        <v>90.93</v>
      </c>
      <c r="BR6" s="33">
        <f t="shared" si="8"/>
        <v>91.7</v>
      </c>
      <c r="BS6" s="33">
        <f t="shared" si="8"/>
        <v>82.39</v>
      </c>
      <c r="BT6" s="33">
        <f t="shared" si="8"/>
        <v>71.099999999999994</v>
      </c>
      <c r="BU6" s="33">
        <f t="shared" si="8"/>
        <v>68.63</v>
      </c>
      <c r="BV6" s="33">
        <f t="shared" si="8"/>
        <v>65.98</v>
      </c>
      <c r="BW6" s="33">
        <f t="shared" si="8"/>
        <v>67.59</v>
      </c>
      <c r="BX6" s="33">
        <f t="shared" si="8"/>
        <v>68.510000000000005</v>
      </c>
      <c r="BY6" s="33">
        <f t="shared" si="8"/>
        <v>69.739999999999995</v>
      </c>
      <c r="BZ6" s="32" t="str">
        <f>IF(BZ7="","",IF(BZ7="-","【-】","【"&amp;SUBSTITUTE(TEXT(BZ7,"#,##0.00"),"-","△")&amp;"】"))</f>
        <v>【96.57】</v>
      </c>
      <c r="CA6" s="33">
        <f>IF(CA7="",NA(),CA7)</f>
        <v>279.69</v>
      </c>
      <c r="CB6" s="33">
        <f t="shared" ref="CB6:CJ6" si="9">IF(CB7="",NA(),CB7)</f>
        <v>293</v>
      </c>
      <c r="CC6" s="33">
        <f t="shared" si="9"/>
        <v>287.67</v>
      </c>
      <c r="CD6" s="33">
        <f t="shared" si="9"/>
        <v>286.5</v>
      </c>
      <c r="CE6" s="33">
        <f t="shared" si="9"/>
        <v>323.31</v>
      </c>
      <c r="CF6" s="33">
        <f t="shared" si="9"/>
        <v>222.94</v>
      </c>
      <c r="CG6" s="33">
        <f t="shared" si="9"/>
        <v>258.83</v>
      </c>
      <c r="CH6" s="33">
        <f t="shared" si="9"/>
        <v>251.88</v>
      </c>
      <c r="CI6" s="33">
        <f t="shared" si="9"/>
        <v>247.43</v>
      </c>
      <c r="CJ6" s="33">
        <f t="shared" si="9"/>
        <v>248.89</v>
      </c>
      <c r="CK6" s="32" t="str">
        <f>IF(CK7="","",IF(CK7="-","【-】","【"&amp;SUBSTITUTE(TEXT(CK7,"#,##0.00"),"-","△")&amp;"】"))</f>
        <v>【142.28】</v>
      </c>
      <c r="CL6" s="33">
        <f>IF(CL7="",NA(),CL7)</f>
        <v>20.92</v>
      </c>
      <c r="CM6" s="33">
        <f t="shared" ref="CM6:CU6" si="10">IF(CM7="",NA(),CM7)</f>
        <v>23.71</v>
      </c>
      <c r="CN6" s="33">
        <f t="shared" si="10"/>
        <v>24.76</v>
      </c>
      <c r="CO6" s="33">
        <f t="shared" si="10"/>
        <v>26.41</v>
      </c>
      <c r="CP6" s="33">
        <f t="shared" si="10"/>
        <v>34.97</v>
      </c>
      <c r="CQ6" s="33">
        <f t="shared" si="10"/>
        <v>53.07</v>
      </c>
      <c r="CR6" s="33">
        <f t="shared" si="10"/>
        <v>50.74</v>
      </c>
      <c r="CS6" s="33">
        <f t="shared" si="10"/>
        <v>49.29</v>
      </c>
      <c r="CT6" s="33">
        <f t="shared" si="10"/>
        <v>50.32</v>
      </c>
      <c r="CU6" s="33">
        <f t="shared" si="10"/>
        <v>49.89</v>
      </c>
      <c r="CV6" s="32" t="str">
        <f>IF(CV7="","",IF(CV7="-","【-】","【"&amp;SUBSTITUTE(TEXT(CV7,"#,##0.00"),"-","△")&amp;"】"))</f>
        <v>【60.35】</v>
      </c>
      <c r="CW6" s="33">
        <f>IF(CW7="",NA(),CW7)</f>
        <v>47.42</v>
      </c>
      <c r="CX6" s="33">
        <f t="shared" ref="CX6:DF6" si="11">IF(CX7="",NA(),CX7)</f>
        <v>48.86</v>
      </c>
      <c r="CY6" s="33">
        <f t="shared" si="11"/>
        <v>50.69</v>
      </c>
      <c r="CZ6" s="33">
        <f t="shared" si="11"/>
        <v>59.36</v>
      </c>
      <c r="DA6" s="33">
        <f t="shared" si="11"/>
        <v>60.91</v>
      </c>
      <c r="DB6" s="33">
        <f t="shared" si="11"/>
        <v>83.69</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152242</v>
      </c>
      <c r="D7" s="35">
        <v>47</v>
      </c>
      <c r="E7" s="35">
        <v>17</v>
      </c>
      <c r="F7" s="35">
        <v>1</v>
      </c>
      <c r="G7" s="35">
        <v>0</v>
      </c>
      <c r="H7" s="35" t="s">
        <v>96</v>
      </c>
      <c r="I7" s="35" t="s">
        <v>97</v>
      </c>
      <c r="J7" s="35" t="s">
        <v>98</v>
      </c>
      <c r="K7" s="35" t="s">
        <v>99</v>
      </c>
      <c r="L7" s="35" t="s">
        <v>100</v>
      </c>
      <c r="M7" s="36" t="s">
        <v>101</v>
      </c>
      <c r="N7" s="36" t="s">
        <v>102</v>
      </c>
      <c r="O7" s="36">
        <v>49.56</v>
      </c>
      <c r="P7" s="36">
        <v>95.51</v>
      </c>
      <c r="Q7" s="36">
        <v>4212</v>
      </c>
      <c r="R7" s="36">
        <v>59606</v>
      </c>
      <c r="S7" s="36">
        <v>855.61</v>
      </c>
      <c r="T7" s="36">
        <v>69.66</v>
      </c>
      <c r="U7" s="36">
        <v>29268</v>
      </c>
      <c r="V7" s="36">
        <v>14.77</v>
      </c>
      <c r="W7" s="36">
        <v>1981.58</v>
      </c>
      <c r="X7" s="36">
        <v>92</v>
      </c>
      <c r="Y7" s="36">
        <v>90.28</v>
      </c>
      <c r="Z7" s="36">
        <v>92.88</v>
      </c>
      <c r="AA7" s="36">
        <v>98.32</v>
      </c>
      <c r="AB7" s="36">
        <v>101.85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1320.98</v>
      </c>
      <c r="BK7" s="36">
        <v>1365.62</v>
      </c>
      <c r="BL7" s="36">
        <v>1309.43</v>
      </c>
      <c r="BM7" s="36">
        <v>1306.92</v>
      </c>
      <c r="BN7" s="36">
        <v>1203.71</v>
      </c>
      <c r="BO7" s="36">
        <v>776.35</v>
      </c>
      <c r="BP7" s="36">
        <v>95.12</v>
      </c>
      <c r="BQ7" s="36">
        <v>90.93</v>
      </c>
      <c r="BR7" s="36">
        <v>91.7</v>
      </c>
      <c r="BS7" s="36">
        <v>82.39</v>
      </c>
      <c r="BT7" s="36">
        <v>71.099999999999994</v>
      </c>
      <c r="BU7" s="36">
        <v>68.63</v>
      </c>
      <c r="BV7" s="36">
        <v>65.98</v>
      </c>
      <c r="BW7" s="36">
        <v>67.59</v>
      </c>
      <c r="BX7" s="36">
        <v>68.510000000000005</v>
      </c>
      <c r="BY7" s="36">
        <v>69.739999999999995</v>
      </c>
      <c r="BZ7" s="36">
        <v>96.57</v>
      </c>
      <c r="CA7" s="36">
        <v>279.69</v>
      </c>
      <c r="CB7" s="36">
        <v>293</v>
      </c>
      <c r="CC7" s="36">
        <v>287.67</v>
      </c>
      <c r="CD7" s="36">
        <v>286.5</v>
      </c>
      <c r="CE7" s="36">
        <v>323.31</v>
      </c>
      <c r="CF7" s="36">
        <v>222.94</v>
      </c>
      <c r="CG7" s="36">
        <v>258.83</v>
      </c>
      <c r="CH7" s="36">
        <v>251.88</v>
      </c>
      <c r="CI7" s="36">
        <v>247.43</v>
      </c>
      <c r="CJ7" s="36">
        <v>248.89</v>
      </c>
      <c r="CK7" s="36">
        <v>142.28</v>
      </c>
      <c r="CL7" s="36">
        <v>20.92</v>
      </c>
      <c r="CM7" s="36">
        <v>23.71</v>
      </c>
      <c r="CN7" s="36">
        <v>24.76</v>
      </c>
      <c r="CO7" s="36">
        <v>26.41</v>
      </c>
      <c r="CP7" s="36">
        <v>34.97</v>
      </c>
      <c r="CQ7" s="36">
        <v>53.07</v>
      </c>
      <c r="CR7" s="36">
        <v>50.74</v>
      </c>
      <c r="CS7" s="36">
        <v>49.29</v>
      </c>
      <c r="CT7" s="36">
        <v>50.32</v>
      </c>
      <c r="CU7" s="36">
        <v>49.89</v>
      </c>
      <c r="CV7" s="36">
        <v>60.35</v>
      </c>
      <c r="CW7" s="36">
        <v>47.42</v>
      </c>
      <c r="CX7" s="36">
        <v>48.86</v>
      </c>
      <c r="CY7" s="36">
        <v>50.69</v>
      </c>
      <c r="CZ7" s="36">
        <v>59.36</v>
      </c>
      <c r="DA7" s="36">
        <v>60.91</v>
      </c>
      <c r="DB7" s="36">
        <v>83.69</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2016-02-22T00:12:15Z</cp:lastPrinted>
  <dcterms:created xsi:type="dcterms:W3CDTF">2016-02-03T08:51:22Z</dcterms:created>
  <dcterms:modified xsi:type="dcterms:W3CDTF">2016-02-22T00:21:59Z</dcterms:modified>
  <cp:category/>
</cp:coreProperties>
</file>