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経 営\経営分析表\新様式\"/>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<sst xmlns="http://schemas.openxmlformats.org/spreadsheetml/2006/main" count="221" uniqueCount="111">
  <si>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</si>
  <si>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</si>
  <si>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</si>
  <si>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</si>
  <si>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</si>
  <si>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</si>
  <si>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</si>
  <si>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</si>
  <si>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</si>
  <si>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</si>
  <si>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</si>
  <si>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</si>
  <si>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</si>
  <si>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</si>
  <si>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</si>
  <si>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</si>
  <si>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</si>
  <si>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</si>
  <si>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</si>
  <si>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</si>
  <si>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</si>
  <si>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</si>
  <si>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</si>
  <si>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</si>
  <si>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</si>
  <si>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</si>
  <si>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</si>
  <si>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</si>
  <si>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</si>
  <si>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</si>
  <si>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</si>
  <si>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</si>
  <si>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</si>
  <si>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</si>
  <si>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</si>
  <si>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</si>
  <si>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</si>
  <si>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</si>
  <si>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</si>
  <si>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</si>
  <si>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</si>
  <si>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</si>
  <si>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</si>
  <si>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</si>
  <si>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</si>
  <si>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</si>
  <si>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</si>
  <si>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</si>
  <si>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</si>
  <si>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</si>
  <si>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</si>
  <si>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</si>
  <si>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</si>
  <si>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</si>
  <si>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</si>
  <si>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</si>
  <si>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</si>
  <si>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</si>
  <si>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</si>
  <si>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</si>
  <si>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</si>
  <si>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</si>
  <si>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</si>
  <si>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</si>
  <si>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</si>
  <si>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</si>
  <si>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</si>
  <si>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</si>
  <si>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</si>
  <si>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</si>
  <si>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</si>
  <si>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</si>
  <si>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</si>
  <si>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</si>
  <si>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</si>
  <si>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</si>
  <si>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</si>
  <si>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</si>
  <si>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</si>
  <si>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</si>
  <si>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</si>
  <si>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</si>
  <si>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</si>
  <si>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</si>
  <si>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</si>
  <si>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</si>
  <si>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</si>
  <si>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</si>
  <si>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</si>
  <si>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</si>
  <si>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</si>
  <si>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</si>
  <si>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</si>
  <si>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</si>
  <si>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</si>
  <si>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</si>
  <si>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</si>
  <si>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</si>
  <si>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</si>
  <si>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</si>
  <si>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</si>
  <si>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</si>
  <si>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</si>
  <si>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</si>
  <si>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</si>
  <si>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</si>
  <si>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</si>
  <si>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</si>
  <si>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rPh sb="1" eb="3">
      <t>コンゴ</t>
    </rPh>
    <rPh sb="7" eb="8">
      <t>ム</t>
    </rPh>
    <rPh sb="10" eb="12">
      <t>トリク</t>
    </rPh>
    <rPh sb="24" eb="26">
      <t>サクテイ</t>
    </rPh>
    <rPh sb="60" eb="62">
      <t>ヨクセイ</t>
    </rPh>
    <rPh sb="64" eb="67">
      <t>ゲスイドウ</t>
    </rPh>
    <rPh sb="67" eb="69">
      <t>ジギョウ</t>
    </rPh>
    <rPh sb="70" eb="72">
      <t>ケンゼン</t>
    </rPh>
    <rPh sb="72" eb="74">
      <t>ケイエイ</t>
    </rPh>
    <rPh sb="75" eb="76">
      <t>ツト</t>
    </rPh>
    <rPh sb="96" eb="98">
      <t>メザ</t>
    </rPh>
    <phoneticPr fontId="4"/>
  </si>
  <si>
    <t>　今後、施設及び管渠が法定耐用年数に達し老朽化を迎えるため、改築等の財源確保が必要になる。</t>
    <rPh sb="1" eb="3">
      <t>コンゴ</t>
    </rPh>
    <rPh sb="4" eb="6">
      <t>シセツ</t>
    </rPh>
    <rPh sb="6" eb="7">
      <t>オヨ</t>
    </rPh>
    <rPh sb="8" eb="10">
      <t>カンキョ</t>
    </rPh>
    <rPh sb="11" eb="13">
      <t>ホウテイ</t>
    </rPh>
    <rPh sb="13" eb="15">
      <t>タイヨウ</t>
    </rPh>
    <rPh sb="15" eb="17">
      <t>ネンスウ</t>
    </rPh>
    <rPh sb="18" eb="19">
      <t>タッ</t>
    </rPh>
    <rPh sb="20" eb="22">
      <t>ロウキュウ</t>
    </rPh>
    <rPh sb="22" eb="23">
      <t>カ</t>
    </rPh>
    <rPh sb="24" eb="25">
      <t>ムカ</t>
    </rPh>
    <rPh sb="30" eb="33">
      <t>カイチクトウ</t>
    </rPh>
    <rPh sb="34" eb="36">
      <t>ザイゲン</t>
    </rPh>
    <rPh sb="36" eb="38">
      <t>カクホ</t>
    </rPh>
    <rPh sb="39" eb="41">
      <t>ヒツヨウ</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</si>
  <si>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水洗化率は高い数値を示しているものの人口減少が著しいため、施設利用率は低く施設規模の見直しが必要である。
</t>
    <rPh sb="24" eb="25">
      <t>マカナ</t>
    </rPh>
    <rPh sb="30" eb="32">
      <t>リョウキン</t>
    </rPh>
    <rPh sb="32" eb="34">
      <t>シュウニュウ</t>
    </rPh>
    <rPh sb="35" eb="37">
      <t>カクホ</t>
    </rPh>
    <rPh sb="43" eb="45">
      <t>ジョウキョウ</t>
    </rPh>
    <rPh sb="51" eb="53">
      <t>シセツ</t>
    </rPh>
    <rPh sb="54" eb="56">
      <t>イジ</t>
    </rPh>
    <rPh sb="56" eb="58">
      <t>カンリ</t>
    </rPh>
    <rPh sb="59" eb="61">
      <t>ショウライ</t>
    </rPh>
    <rPh sb="62" eb="64">
      <t>コウシン</t>
    </rPh>
    <rPh sb="64" eb="65">
      <t>ヒ</t>
    </rPh>
    <rPh sb="65" eb="66">
      <t>ヨウ</t>
    </rPh>
    <rPh sb="67" eb="68">
      <t>ア</t>
    </rPh>
    <rPh sb="70" eb="72">
      <t>ザイゲン</t>
    </rPh>
    <rPh sb="73" eb="75">
      <t>ミトオ</t>
    </rPh>
    <rPh sb="77" eb="78">
      <t>キビ</t>
    </rPh>
    <rPh sb="80" eb="82">
      <t>ジョウキョウ</t>
    </rPh>
    <rPh sb="166" eb="168">
      <t>オスイ</t>
    </rPh>
    <rPh sb="168" eb="170">
      <t>ショリ</t>
    </rPh>
    <rPh sb="170" eb="172">
      <t>ゲンカ</t>
    </rPh>
    <rPh sb="173" eb="174">
      <t>タカ</t>
    </rPh>
    <rPh sb="175" eb="177">
      <t>イジ</t>
    </rPh>
    <rPh sb="177" eb="180">
      <t>カンリヒ</t>
    </rPh>
    <rPh sb="181" eb="183">
      <t>ミナオ</t>
    </rPh>
    <rPh sb="185" eb="186">
      <t>ム</t>
    </rPh>
    <rPh sb="188" eb="190">
      <t>トリク</t>
    </rPh>
    <rPh sb="192" eb="194">
      <t>ヒツヨウ</t>
    </rPh>
    <rPh sb="200" eb="203">
      <t>スイセンカ</t>
    </rPh>
    <rPh sb="203" eb="204">
      <t>リツ</t>
    </rPh>
    <rPh sb="205" eb="206">
      <t>タカ</t>
    </rPh>
    <rPh sb="207" eb="209">
      <t>スウチ</t>
    </rPh>
    <rPh sb="210" eb="211">
      <t>シメ</t>
    </rPh>
    <rPh sb="229" eb="231">
      <t>シセツ</t>
    </rPh>
    <rPh sb="231" eb="234">
      <t>リヨウリツ</t>
    </rPh>
    <rPh sb="235" eb="236">
      <t>ヒク</t>
    </rPh>
    <rPh sb="237" eb="239">
      <t>シセツ</t>
    </rPh>
    <rPh sb="239" eb="241">
      <t>キボ</t>
    </rPh>
    <rPh sb="242" eb="244">
      <t>ミナオ</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</si>
</sst>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57504"/>
        <c:axId val="106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6157504"/>
        <c:axId val="106157888"/>
      </c:lineChart>
      <c:dateAx>
        <c:axId val="106157504"/>
        <c:scaling>
          <c:orientation val="minMax"/>
        </c:scaling>
        <c:delete val="1"/>
        <c:axPos val="b"/>
        <c:numFmt formatCode="ge" sourceLinked="1"/>
        <c:majorTickMark val="none"/>
        <c:minorTickMark val="none"/>
        <c:tickLblPos val="none"/>
        <c:crossAx val="106157888"/>
        <c:crosses val="autoZero"/>
        <c:auto val="1"/>
        <c:lblOffset val="100"/>
        <c:baseTimeUnit val="years"/>
      </c:dateAx>
      <c:valAx>
        <c:axId val="106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16.3</c:v>
                </c:pt>
                <c:pt idx="1">
                  <c:v>31.52</c:v>
                </c:pt>
                <c:pt idx="2">
                  <c:v>35.869999999999997</c:v>
                </c:pt>
                <c:pt idx="3">
                  <c:v>34.78</c:v>
                </c:pt>
                <c:pt idx="4">
                  <c:v>34.78</c:v>
                </c:pt>
              </c:numCache>
            </c:numRef>
          </c:val>
        </c:ser>
        <c:dLbls>
          <c:showLegendKey val="0"/>
          <c:showVal val="0"/>
          <c:showCatName val="0"/>
          <c:showSerName val="0"/>
          <c:showPercent val="0"/>
          <c:showBubbleSize val="0"/>
        </c:dLbls>
        <c:gapWidth val="150"/>
        <c:axId val="218533896"/>
        <c:axId val="21853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18533896"/>
        <c:axId val="218534288"/>
      </c:lineChart>
      <c:dateAx>
        <c:axId val="218533896"/>
        <c:scaling>
          <c:orientation val="minMax"/>
        </c:scaling>
        <c:delete val="1"/>
        <c:axPos val="b"/>
        <c:numFmt formatCode="ge" sourceLinked="1"/>
        <c:majorTickMark val="none"/>
        <c:minorTickMark val="none"/>
        <c:tickLblPos val="none"/>
        <c:crossAx val="218534288"/>
        <c:crosses val="autoZero"/>
        <c:auto val="1"/>
        <c:lblOffset val="100"/>
        <c:baseTimeUnit val="years"/>
      </c:dateAx>
      <c:valAx>
        <c:axId val="2185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66.5</c:v>
                </c:pt>
                <c:pt idx="1">
                  <c:v>67.790000000000006</c:v>
                </c:pt>
                <c:pt idx="2">
                  <c:v>76.47</c:v>
                </c:pt>
                <c:pt idx="3">
                  <c:v>76.47</c:v>
                </c:pt>
                <c:pt idx="4">
                  <c:v>77.599999999999994</c:v>
                </c:pt>
              </c:numCache>
            </c:numRef>
          </c:val>
        </c:ser>
        <c:dLbls>
          <c:showLegendKey val="0"/>
          <c:showVal val="0"/>
          <c:showCatName val="0"/>
          <c:showSerName val="0"/>
          <c:showPercent val="0"/>
          <c:showBubbleSize val="0"/>
        </c:dLbls>
        <c:gapWidth val="150"/>
        <c:axId val="218535464"/>
        <c:axId val="21853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18535464"/>
        <c:axId val="218535856"/>
      </c:lineChart>
      <c:dateAx>
        <c:axId val="218535464"/>
        <c:scaling>
          <c:orientation val="minMax"/>
        </c:scaling>
        <c:delete val="1"/>
        <c:axPos val="b"/>
        <c:numFmt formatCode="ge" sourceLinked="1"/>
        <c:majorTickMark val="none"/>
        <c:minorTickMark val="none"/>
        <c:tickLblPos val="none"/>
        <c:crossAx val="218535856"/>
        <c:crosses val="autoZero"/>
        <c:auto val="1"/>
        <c:lblOffset val="100"/>
        <c:baseTimeUnit val="years"/>
      </c:dateAx>
      <c:valAx>
        <c:axId val="2185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104.15</c:v>
                </c:pt>
                <c:pt idx="1">
                  <c:v>85.75</c:v>
                </c:pt>
                <c:pt idx="2">
                  <c:v>30.7</c:v>
                </c:pt>
                <c:pt idx="3">
                  <c:v>90.09</c:v>
                </c:pt>
                <c:pt idx="4">
                  <c:v>90.69</c:v>
                </c:pt>
              </c:numCache>
            </c:numRef>
          </c:val>
        </c:ser>
        <c:dLbls>
          <c:showLegendKey val="0"/>
          <c:showVal val="0"/>
          <c:showCatName val="0"/>
          <c:showSerName val="0"/>
          <c:showPercent val="0"/>
          <c:showBubbleSize val="0"/>
        </c:dLbls>
        <c:gapWidth val="150"/>
        <c:axId val="217623336"/>
        <c:axId val="2176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623336"/>
        <c:axId val="217623720"/>
      </c:lineChart>
      <c:dateAx>
        <c:axId val="217623336"/>
        <c:scaling>
          <c:orientation val="minMax"/>
        </c:scaling>
        <c:delete val="1"/>
        <c:axPos val="b"/>
        <c:numFmt formatCode="ge" sourceLinked="1"/>
        <c:majorTickMark val="none"/>
        <c:minorTickMark val="none"/>
        <c:tickLblPos val="none"/>
        <c:crossAx val="217623720"/>
        <c:crosses val="autoZero"/>
        <c:auto val="1"/>
        <c:lblOffset val="100"/>
        <c:baseTimeUnit val="years"/>
      </c:dateAx>
      <c:valAx>
        <c:axId val="2176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2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55464"/>
        <c:axId val="21825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55464"/>
        <c:axId val="218255848"/>
      </c:lineChart>
      <c:dateAx>
        <c:axId val="218255464"/>
        <c:scaling>
          <c:orientation val="minMax"/>
        </c:scaling>
        <c:delete val="1"/>
        <c:axPos val="b"/>
        <c:numFmt formatCode="ge" sourceLinked="1"/>
        <c:majorTickMark val="none"/>
        <c:minorTickMark val="none"/>
        <c:tickLblPos val="none"/>
        <c:crossAx val="218255848"/>
        <c:crosses val="autoZero"/>
        <c:auto val="1"/>
        <c:lblOffset val="100"/>
        <c:baseTimeUnit val="years"/>
      </c:dateAx>
      <c:valAx>
        <c:axId val="21825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95008"/>
        <c:axId val="21829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95008"/>
        <c:axId val="218295416"/>
      </c:lineChart>
      <c:dateAx>
        <c:axId val="218295008"/>
        <c:scaling>
          <c:orientation val="minMax"/>
        </c:scaling>
        <c:delete val="1"/>
        <c:axPos val="b"/>
        <c:numFmt formatCode="ge" sourceLinked="1"/>
        <c:majorTickMark val="none"/>
        <c:minorTickMark val="none"/>
        <c:tickLblPos val="none"/>
        <c:crossAx val="218295416"/>
        <c:crosses val="autoZero"/>
        <c:auto val="1"/>
        <c:lblOffset val="100"/>
        <c:baseTimeUnit val="years"/>
      </c:dateAx>
      <c:valAx>
        <c:axId val="2182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96592"/>
        <c:axId val="21829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96592"/>
        <c:axId val="218296984"/>
      </c:lineChart>
      <c:dateAx>
        <c:axId val="218296592"/>
        <c:scaling>
          <c:orientation val="minMax"/>
        </c:scaling>
        <c:delete val="1"/>
        <c:axPos val="b"/>
        <c:numFmt formatCode="ge" sourceLinked="1"/>
        <c:majorTickMark val="none"/>
        <c:minorTickMark val="none"/>
        <c:tickLblPos val="none"/>
        <c:crossAx val="218296984"/>
        <c:crosses val="autoZero"/>
        <c:auto val="1"/>
        <c:lblOffset val="100"/>
        <c:baseTimeUnit val="years"/>
      </c:dateAx>
      <c:valAx>
        <c:axId val="21829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98160"/>
        <c:axId val="21829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98160"/>
        <c:axId val="218298552"/>
      </c:lineChart>
      <c:dateAx>
        <c:axId val="218298160"/>
        <c:scaling>
          <c:orientation val="minMax"/>
        </c:scaling>
        <c:delete val="1"/>
        <c:axPos val="b"/>
        <c:numFmt formatCode="ge" sourceLinked="1"/>
        <c:majorTickMark val="none"/>
        <c:minorTickMark val="none"/>
        <c:tickLblPos val="none"/>
        <c:crossAx val="218298552"/>
        <c:crosses val="autoZero"/>
        <c:auto val="1"/>
        <c:lblOffset val="100"/>
        <c:baseTimeUnit val="years"/>
      </c:dateAx>
      <c:valAx>
        <c:axId val="21829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433968"/>
        <c:axId val="21843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18433968"/>
        <c:axId val="218434360"/>
      </c:lineChart>
      <c:dateAx>
        <c:axId val="218433968"/>
        <c:scaling>
          <c:orientation val="minMax"/>
        </c:scaling>
        <c:delete val="1"/>
        <c:axPos val="b"/>
        <c:numFmt formatCode="ge" sourceLinked="1"/>
        <c:majorTickMark val="none"/>
        <c:minorTickMark val="none"/>
        <c:tickLblPos val="none"/>
        <c:crossAx val="218434360"/>
        <c:crosses val="autoZero"/>
        <c:auto val="1"/>
        <c:lblOffset val="100"/>
        <c:baseTimeUnit val="years"/>
      </c:dateAx>
      <c:valAx>
        <c:axId val="2184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47.8</c:v>
                </c:pt>
                <c:pt idx="1">
                  <c:v>31.87</c:v>
                </c:pt>
                <c:pt idx="2">
                  <c:v>8.19</c:v>
                </c:pt>
                <c:pt idx="3">
                  <c:v>12.11</c:v>
                </c:pt>
                <c:pt idx="4">
                  <c:v>16.63</c:v>
                </c:pt>
              </c:numCache>
            </c:numRef>
          </c:val>
        </c:ser>
        <c:dLbls>
          <c:showLegendKey val="0"/>
          <c:showVal val="0"/>
          <c:showCatName val="0"/>
          <c:showSerName val="0"/>
          <c:showPercent val="0"/>
          <c:showBubbleSize val="0"/>
        </c:dLbls>
        <c:gapWidth val="150"/>
        <c:axId val="218435536"/>
        <c:axId val="21843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18435536"/>
        <c:axId val="218435928"/>
      </c:lineChart>
      <c:dateAx>
        <c:axId val="218435536"/>
        <c:scaling>
          <c:orientation val="minMax"/>
        </c:scaling>
        <c:delete val="1"/>
        <c:axPos val="b"/>
        <c:numFmt formatCode="ge" sourceLinked="1"/>
        <c:majorTickMark val="none"/>
        <c:minorTickMark val="none"/>
        <c:tickLblPos val="none"/>
        <c:crossAx val="218435928"/>
        <c:crosses val="autoZero"/>
        <c:auto val="1"/>
        <c:lblOffset val="100"/>
        <c:baseTimeUnit val="years"/>
      </c:dateAx>
      <c:valAx>
        <c:axId val="21843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530.41</c:v>
                </c:pt>
                <c:pt idx="1">
                  <c:v>805.51</c:v>
                </c:pt>
                <c:pt idx="2">
                  <c:v>3063.21</c:v>
                </c:pt>
                <c:pt idx="3">
                  <c:v>1996.45</c:v>
                </c:pt>
                <c:pt idx="4">
                  <c:v>1440.87</c:v>
                </c:pt>
              </c:numCache>
            </c:numRef>
          </c:val>
        </c:ser>
        <c:dLbls>
          <c:showLegendKey val="0"/>
          <c:showVal val="0"/>
          <c:showCatName val="0"/>
          <c:showSerName val="0"/>
          <c:showPercent val="0"/>
          <c:showBubbleSize val="0"/>
        </c:dLbls>
        <c:gapWidth val="150"/>
        <c:axId val="218437104"/>
        <c:axId val="21853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18437104"/>
        <c:axId val="218532720"/>
      </c:lineChart>
      <c:dateAx>
        <c:axId val="218437104"/>
        <c:scaling>
          <c:orientation val="minMax"/>
        </c:scaling>
        <c:delete val="1"/>
        <c:axPos val="b"/>
        <c:numFmt formatCode="ge" sourceLinked="1"/>
        <c:majorTickMark val="none"/>
        <c:minorTickMark val="none"/>
        <c:tickLblPos val="none"/>
        <c:crossAx val="218532720"/>
        <c:crosses val="autoZero"/>
        <c:auto val="1"/>
        <c:lblOffset val="100"/>
        <c:baseTimeUnit val="years"/>
      </c:dateAx>
      <c:valAx>
        <c:axId val="2185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40" zoomScaleNormal="85" zoomScaleSheetLayoutView="40" workbookViewId="0">
      <selection activeCell="CL24" sqref="CL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59606</v>
      </c>
      <c r="AM8" s="47"/>
      <c r="AN8" s="47"/>
      <c r="AO8" s="47"/>
      <c r="AP8" s="47"/>
      <c r="AQ8" s="47"/>
      <c r="AR8" s="47"/>
      <c r="AS8" s="47"/>
      <c r="AT8" s="43">
        <f>データ!S6</f>
        <v>855.61</v>
      </c>
      <c r="AU8" s="43"/>
      <c r="AV8" s="43"/>
      <c r="AW8" s="43"/>
      <c r="AX8" s="43"/>
      <c r="AY8" s="43"/>
      <c r="AZ8" s="43"/>
      <c r="BA8" s="43"/>
      <c r="BB8" s="43">
        <f>データ!T6</f>
        <v>69.66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0.31</v>
      </c>
      <c r="Q10" s="43"/>
      <c r="R10" s="43"/>
      <c r="S10" s="43"/>
      <c r="T10" s="43"/>
      <c r="U10" s="43"/>
      <c r="V10" s="43"/>
      <c r="W10" s="43">
        <f>データ!P6</f>
        <v>71.95</v>
      </c>
      <c r="X10" s="43"/>
      <c r="Y10" s="43"/>
      <c r="Z10" s="43"/>
      <c r="AA10" s="43"/>
      <c r="AB10" s="43"/>
      <c r="AC10" s="43"/>
      <c r="AD10" s="47">
        <f>データ!Q6</f>
        <v>4212</v>
      </c>
      <c r="AE10" s="47"/>
      <c r="AF10" s="47"/>
      <c r="AG10" s="47"/>
      <c r="AH10" s="47"/>
      <c r="AI10" s="47"/>
      <c r="AJ10" s="47"/>
      <c r="AK10" s="2"/>
      <c r="AL10" s="47">
        <f>データ!U6</f>
        <v>183</v>
      </c>
      <c r="AM10" s="47"/>
      <c r="AN10" s="47"/>
      <c r="AO10" s="47"/>
      <c r="AP10" s="47"/>
      <c r="AQ10" s="47"/>
      <c r="AR10" s="47"/>
      <c r="AS10" s="47"/>
      <c r="AT10" s="43">
        <f>データ!V6</f>
        <v>0.27</v>
      </c>
      <c r="AU10" s="43"/>
      <c r="AV10" s="43"/>
      <c r="AW10" s="43"/>
      <c r="AX10" s="43"/>
      <c r="AY10" s="43"/>
      <c r="AZ10" s="43"/>
      <c r="BA10" s="43"/>
      <c r="BB10" s="43">
        <f>データ!W6</f>
        <v>677.78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152242</v>
      </c>
      <c r="D6" s="31">
        <f t="shared" si="3"/>
        <v>47</v>
      </c>
      <c r="E6" s="31">
        <f t="shared" si="3"/>
        <v>17</v>
      </c>
      <c r="F6" s="31">
        <f t="shared" si="3"/>
        <v>5</v>
      </c>
      <c r="G6" s="31">
        <f t="shared" si="3"/>
        <v>0</v>
      </c>
      <c r="H6" s="31" t="str">
        <f t="shared" si="3"/>
        <v>新潟県　佐渡市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0.31</v>
      </c>
      <c r="P6" s="32">
        <f t="shared" si="3"/>
        <v>71.95</v>
      </c>
      <c r="Q6" s="32">
        <f t="shared" si="3"/>
        <v>4212</v>
      </c>
      <c r="R6" s="32">
        <f t="shared" si="3"/>
        <v>59606</v>
      </c>
      <c r="S6" s="32">
        <f t="shared" si="3"/>
        <v>855.61</v>
      </c>
      <c r="T6" s="32">
        <f t="shared" si="3"/>
        <v>69.66</v>
      </c>
      <c r="U6" s="32">
        <f t="shared" si="3"/>
        <v>183</v>
      </c>
      <c r="V6" s="32">
        <f t="shared" si="3"/>
        <v>0.27</v>
      </c>
      <c r="W6" s="32">
        <f t="shared" si="3"/>
        <v>677.78</v>
      </c>
      <c r="X6" s="33">
        <f>IF(X7="",NA(),X7)</f>
        <v>104.15</v>
      </c>
      <c r="Y6" s="33">
        <f t="shared" ref="Y6:AG6" si="4">IF(Y7="",NA(),Y7)</f>
        <v>85.75</v>
      </c>
      <c r="Z6" s="33">
        <f t="shared" si="4"/>
        <v>30.7</v>
      </c>
      <c r="AA6" s="33">
        <f t="shared" si="4"/>
        <v>90.09</v>
      </c>
      <c r="AB6" s="33">
        <f t="shared" si="4"/>
        <v>90.69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47.8</v>
      </c>
      <c r="BQ6" s="33">
        <f t="shared" ref="BQ6:BY6" si="8">IF(BQ7="",NA(),BQ7)</f>
        <v>31.87</v>
      </c>
      <c r="BR6" s="33">
        <f t="shared" si="8"/>
        <v>8.19</v>
      </c>
      <c r="BS6" s="33">
        <f t="shared" si="8"/>
        <v>12.11</v>
      </c>
      <c r="BT6" s="33">
        <f t="shared" si="8"/>
        <v>16.63</v>
      </c>
      <c r="BU6" s="33">
        <f t="shared" si="8"/>
        <v>43.24</v>
      </c>
      <c r="BV6" s="33">
        <f t="shared" si="8"/>
        <v>42.13</v>
      </c>
      <c r="BW6" s="33">
        <f t="shared" si="8"/>
        <v>42.48</v>
      </c>
      <c r="BX6" s="33">
        <f t="shared" si="8"/>
        <v>41.04</v>
      </c>
      <c r="BY6" s="33">
        <f t="shared" si="8"/>
        <v>41.08</v>
      </c>
      <c r="BZ6" s="32" t="str">
        <f>IF(BZ7="","",IF(BZ7="-","【-】","【"&amp;SUBSTITUTE(TEXT(BZ7,"#,##0.00"),"-","△")&amp;"】"))</f>
        <v>【51.49】</v>
      </c>
      <c r="CA6" s="33">
        <f>IF(CA7="",NA(),CA7)</f>
        <v>530.41</v>
      </c>
      <c r="CB6" s="33">
        <f t="shared" ref="CB6:CJ6" si="9">IF(CB7="",NA(),CB7)</f>
        <v>805.51</v>
      </c>
      <c r="CC6" s="33">
        <f t="shared" si="9"/>
        <v>3063.21</v>
      </c>
      <c r="CD6" s="33">
        <f t="shared" si="9"/>
        <v>1996.45</v>
      </c>
      <c r="CE6" s="33">
        <f t="shared" si="9"/>
        <v>1440.87</v>
      </c>
      <c r="CF6" s="33">
        <f t="shared" si="9"/>
        <v>338.76</v>
      </c>
      <c r="CG6" s="33">
        <f t="shared" si="9"/>
        <v>348.41</v>
      </c>
      <c r="CH6" s="33">
        <f t="shared" si="9"/>
        <v>343.8</v>
      </c>
      <c r="CI6" s="33">
        <f t="shared" si="9"/>
        <v>357.08</v>
      </c>
      <c r="CJ6" s="33">
        <f t="shared" si="9"/>
        <v>378.08</v>
      </c>
      <c r="CK6" s="32" t="str">
        <f>IF(CK7="","",IF(CK7="-","【-】","【"&amp;SUBSTITUTE(TEXT(CK7,"#,##0.00"),"-","△")&amp;"】"))</f>
        <v>【295.10】</v>
      </c>
      <c r="CL6" s="33">
        <f>IF(CL7="",NA(),CL7)</f>
        <v>16.3</v>
      </c>
      <c r="CM6" s="33">
        <f t="shared" ref="CM6:CU6" si="10">IF(CM7="",NA(),CM7)</f>
        <v>31.52</v>
      </c>
      <c r="CN6" s="33">
        <f t="shared" si="10"/>
        <v>35.869999999999997</v>
      </c>
      <c r="CO6" s="33">
        <f t="shared" si="10"/>
        <v>34.78</v>
      </c>
      <c r="CP6" s="33">
        <f t="shared" si="10"/>
        <v>34.78</v>
      </c>
      <c r="CQ6" s="33">
        <f t="shared" si="10"/>
        <v>44.65</v>
      </c>
      <c r="CR6" s="33">
        <f t="shared" si="10"/>
        <v>46.85</v>
      </c>
      <c r="CS6" s="33">
        <f t="shared" si="10"/>
        <v>46.06</v>
      </c>
      <c r="CT6" s="33">
        <f t="shared" si="10"/>
        <v>45.95</v>
      </c>
      <c r="CU6" s="33">
        <f t="shared" si="10"/>
        <v>44.69</v>
      </c>
      <c r="CV6" s="32" t="str">
        <f>IF(CV7="","",IF(CV7="-","【-】","【"&amp;SUBSTITUTE(TEXT(CV7,"#,##0.00"),"-","△")&amp;"】"))</f>
        <v>【53.32】</v>
      </c>
      <c r="CW6" s="33">
        <f>IF(CW7="",NA(),CW7)</f>
        <v>66.5</v>
      </c>
      <c r="CX6" s="33">
        <f t="shared" ref="CX6:DF6" si="11">IF(CX7="",NA(),CX7)</f>
        <v>67.790000000000006</v>
      </c>
      <c r="CY6" s="33">
        <f t="shared" si="11"/>
        <v>76.47</v>
      </c>
      <c r="CZ6" s="33">
        <f t="shared" si="11"/>
        <v>76.47</v>
      </c>
      <c r="DA6" s="33">
        <f t="shared" si="11"/>
        <v>77.599999999999994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152242</v>
      </c>
      <c r="D7" s="35">
        <v>47</v>
      </c>
      <c r="E7" s="35">
        <v>17</v>
      </c>
      <c r="F7" s="35">
        <v>5</v>
      </c>
      <c r="G7" s="35">
        <v>0</v>
      </c>
      <c r="H7" s="35" t="s">
        <v>96</v>
      </c>
      <c r="I7" s="35" t="s">
        <v>97</v>
      </c>
      <c r="J7" s="35" t="s">
        <v>98</v>
      </c>
      <c r="K7" s="35" t="s">
        <v>99</v>
      </c>
      <c r="L7" s="35" t="s">
        <v>100</v>
      </c>
      <c r="M7" s="36" t="s">
        <v>101</v>
      </c>
      <c r="N7" s="36" t="s">
        <v>102</v>
      </c>
      <c r="O7" s="36">
        <v>0.31</v>
      </c>
      <c r="P7" s="36">
        <v>71.95</v>
      </c>
      <c r="Q7" s="36">
        <v>4212</v>
      </c>
      <c r="R7" s="36">
        <v>59606</v>
      </c>
      <c r="S7" s="36">
        <v>855.61</v>
      </c>
      <c r="T7" s="36">
        <v>69.66</v>
      </c>
      <c r="U7" s="36">
        <v>183</v>
      </c>
      <c r="V7" s="36">
        <v>0.27</v>
      </c>
      <c r="W7" s="36">
        <v>677.78</v>
      </c>
      <c r="X7" s="36">
        <v>104.15</v>
      </c>
      <c r="Y7" s="36">
        <v>85.75</v>
      </c>
      <c r="Z7" s="36">
        <v>30.7</v>
      </c>
      <c r="AA7" s="36">
        <v>90.09</v>
      </c>
      <c r="AB7" s="36">
        <v>90.69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47.8</v>
      </c>
      <c r="BQ7" s="36">
        <v>31.87</v>
      </c>
      <c r="BR7" s="36">
        <v>8.19</v>
      </c>
      <c r="BS7" s="36">
        <v>12.11</v>
      </c>
      <c r="BT7" s="36">
        <v>16.63</v>
      </c>
      <c r="BU7" s="36">
        <v>43.24</v>
      </c>
      <c r="BV7" s="36">
        <v>42.13</v>
      </c>
      <c r="BW7" s="36">
        <v>42.48</v>
      </c>
      <c r="BX7" s="36">
        <v>41.04</v>
      </c>
      <c r="BY7" s="36">
        <v>41.08</v>
      </c>
      <c r="BZ7" s="36">
        <v>51.49</v>
      </c>
      <c r="CA7" s="36">
        <v>530.41</v>
      </c>
      <c r="CB7" s="36">
        <v>805.51</v>
      </c>
      <c r="CC7" s="36">
        <v>3063.21</v>
      </c>
      <c r="CD7" s="36">
        <v>1996.45</v>
      </c>
      <c r="CE7" s="36">
        <v>1440.87</v>
      </c>
      <c r="CF7" s="36">
        <v>338.76</v>
      </c>
      <c r="CG7" s="36">
        <v>348.41</v>
      </c>
      <c r="CH7" s="36">
        <v>343.8</v>
      </c>
      <c r="CI7" s="36">
        <v>357.08</v>
      </c>
      <c r="CJ7" s="36">
        <v>378.08</v>
      </c>
      <c r="CK7" s="36">
        <v>295.10000000000002</v>
      </c>
      <c r="CL7" s="36">
        <v>16.3</v>
      </c>
      <c r="CM7" s="36">
        <v>31.52</v>
      </c>
      <c r="CN7" s="36">
        <v>35.869999999999997</v>
      </c>
      <c r="CO7" s="36">
        <v>34.78</v>
      </c>
      <c r="CP7" s="36">
        <v>34.78</v>
      </c>
      <c r="CQ7" s="36">
        <v>44.65</v>
      </c>
      <c r="CR7" s="36">
        <v>46.85</v>
      </c>
      <c r="CS7" s="36">
        <v>46.06</v>
      </c>
      <c r="CT7" s="36">
        <v>45.95</v>
      </c>
      <c r="CU7" s="36">
        <v>44.69</v>
      </c>
      <c r="CV7" s="36">
        <v>53.32</v>
      </c>
      <c r="CW7" s="36">
        <v>66.5</v>
      </c>
      <c r="CX7" s="36">
        <v>67.790000000000006</v>
      </c>
      <c r="CY7" s="36">
        <v>76.47</v>
      </c>
      <c r="CZ7" s="36">
        <v>76.47</v>
      </c>
      <c r="DA7" s="36">
        <v>77.599999999999994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2016-02-10T06:06:06Z</cp:lastPrinted>
  <dcterms:created xsi:type="dcterms:W3CDTF">2016-02-03T09:12:26Z</dcterms:created>
  <dcterms:modified xsi:type="dcterms:W3CDTF">2016-02-22T00:22:57Z</dcterms:modified>
  <cp:category/>
</cp:coreProperties>
</file>