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user\Desktop\経 営\経営分析表\新様式\"/>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<sst xmlns="http://schemas.openxmlformats.org/spreadsheetml/2006/main" count="221" uniqueCount="111">
  <si>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</si>
  <si>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</si>
  <si>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</si>
  <si>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</si>
  <si>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</si>
  <si>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</si>
  <si>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</si>
  <si>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</si>
  <si>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</si>
  <si>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</si>
  <si>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</si>
  <si>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</si>
  <si>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</si>
  <si>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</si>
  <si>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</si>
  <si>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</si>
  <si>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</si>
  <si>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</si>
  <si>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</si>
  <si>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</si>
  <si>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</si>
  <si>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</si>
  <si>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</si>
  <si>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</si>
  <si>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</si>
  <si>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</si>
  <si>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</si>
  <si>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</si>
  <si>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</si>
  <si>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</si>
  <si>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</si>
  <si>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</si>
  <si>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</si>
  <si>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</si>
  <si>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</si>
  <si>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</si>
  <si>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</si>
  <si>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</si>
  <si>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</si>
  <si>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</si>
  <si>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</si>
  <si>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</si>
  <si>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</si>
  <si>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</si>
  <si>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</si>
  <si>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</si>
  <si>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</si>
  <si>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</si>
  <si>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</si>
  <si>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</si>
  <si>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</si>
  <si>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</si>
  <si>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</si>
  <si>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</si>
  <si>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</si>
  <si>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</si>
  <si>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</si>
  <si>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</si>
  <si>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</si>
  <si>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</si>
  <si>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</si>
  <si>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</si>
  <si>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</si>
  <si>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</si>
  <si>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</si>
  <si>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</si>
  <si>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</si>
  <si>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</si>
  <si>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</si>
  <si>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</si>
  <si>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</si>
  <si>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</si>
  <si>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</si>
  <si>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</si>
  <si>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</si>
  <si>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</si>
  <si>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</si>
  <si>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</si>
  <si>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</si>
  <si>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</si>
  <si>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</si>
  <si>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</si>
  <si>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</si>
  <si>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</si>
  <si>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</si>
  <si>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</si>
  <si>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</si>
  <si>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</si>
  <si>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</si>
  <si>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</si>
  <si>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</si>
  <si>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</si>
  <si>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</si>
  <si>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</si>
  <si>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</si>
  <si>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</si>
  <si>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佐渡市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</si>
  <si>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</si>
  <si>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</si>
  <si>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</si>
  <si>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</si>
  <si>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</si>
  <si>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</si>
  <si>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</si>
  <si>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</si>
  <si>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</si>
  <si>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</si>
  <si>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</si>
  <si>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改善に向けた取組みとしては、長寿命化計画策定による予防保全的な施設管理及び計画的な施設更新を図ることにより費用を抑制し、下水道事業の健全経営に努めながら安定した汚水処理サービスの提供を目指します。</t>
    <rPh sb="1" eb="3">
      <t>コンゴ</t>
    </rPh>
    <rPh sb="7" eb="8">
      <t>ム</t>
    </rPh>
    <rPh sb="10" eb="12">
      <t>トリク</t>
    </rPh>
    <rPh sb="24" eb="26">
      <t>サクテイ</t>
    </rPh>
    <rPh sb="60" eb="62">
      <t>ヨクセイ</t>
    </rPh>
    <rPh sb="64" eb="67">
      <t>ゲスイドウ</t>
    </rPh>
    <rPh sb="67" eb="69">
      <t>ジギョウ</t>
    </rPh>
    <rPh sb="70" eb="72">
      <t>ケンゼン</t>
    </rPh>
    <rPh sb="72" eb="74">
      <t>ケイエイ</t>
    </rPh>
    <rPh sb="75" eb="76">
      <t>ツト</t>
    </rPh>
    <rPh sb="96" eb="98">
      <t>メザ</t>
    </rPh>
    <phoneticPr fontId="4"/>
  </si>
  <si>
    <t>　今後、施設及び管渠が法定耐用年数に達し老朽化を迎えるため、改築等の財源確保が必要になる。</t>
    <rPh sb="1" eb="3">
      <t>コンゴ</t>
    </rPh>
    <rPh sb="4" eb="6">
      <t>シセツ</t>
    </rPh>
    <rPh sb="6" eb="7">
      <t>オヨ</t>
    </rPh>
    <rPh sb="8" eb="10">
      <t>カンキョ</t>
    </rPh>
    <rPh sb="11" eb="13">
      <t>ホウテイ</t>
    </rPh>
    <rPh sb="13" eb="15">
      <t>タイヨウ</t>
    </rPh>
    <rPh sb="15" eb="17">
      <t>ネンスウ</t>
    </rPh>
    <rPh sb="18" eb="19">
      <t>タッ</t>
    </rPh>
    <rPh sb="20" eb="22">
      <t>ロウキュウ</t>
    </rPh>
    <rPh sb="22" eb="23">
      <t>カ</t>
    </rPh>
    <rPh sb="24" eb="25">
      <t>ムカ</t>
    </rPh>
    <rPh sb="30" eb="33">
      <t>カイチクトウ</t>
    </rPh>
    <rPh sb="34" eb="36">
      <t>ザイゲン</t>
    </rPh>
    <rPh sb="36" eb="38">
      <t>カクホ</t>
    </rPh>
    <rPh sb="39" eb="41">
      <t>ヒツヨウ</t>
    </rPh>
    <phoneticPr fontId="4"/>
  </si>
  <si>
    <t xml:space="preserve">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水洗化率は高い数値を示しているものの人口減少が著しいため、施設利用率は低く施設規模の見直しが必要である。
</t>
    <rPh sb="24" eb="25">
      <t>マカナ</t>
    </rPh>
    <rPh sb="30" eb="32">
      <t>リョウキン</t>
    </rPh>
    <rPh sb="32" eb="34">
      <t>シュウニュウ</t>
    </rPh>
    <rPh sb="35" eb="37">
      <t>カクホ</t>
    </rPh>
    <rPh sb="43" eb="45">
      <t>ジョウキョウ</t>
    </rPh>
    <rPh sb="51" eb="53">
      <t>シセツ</t>
    </rPh>
    <rPh sb="54" eb="56">
      <t>イジ</t>
    </rPh>
    <rPh sb="56" eb="58">
      <t>カンリ</t>
    </rPh>
    <rPh sb="59" eb="61">
      <t>ショウライ</t>
    </rPh>
    <rPh sb="62" eb="64">
      <t>コウシン</t>
    </rPh>
    <rPh sb="64" eb="65">
      <t>ヒ</t>
    </rPh>
    <rPh sb="65" eb="66">
      <t>ヨウ</t>
    </rPh>
    <rPh sb="67" eb="68">
      <t>ア</t>
    </rPh>
    <rPh sb="70" eb="72">
      <t>ザイゲン</t>
    </rPh>
    <rPh sb="73" eb="75">
      <t>ミトオ</t>
    </rPh>
    <rPh sb="77" eb="78">
      <t>キビ</t>
    </rPh>
    <rPh sb="80" eb="82">
      <t>ジョウキョウ</t>
    </rPh>
    <rPh sb="116" eb="119">
      <t>スイセンカ</t>
    </rPh>
    <rPh sb="119" eb="120">
      <t>リツ</t>
    </rPh>
    <rPh sb="121" eb="122">
      <t>タカ</t>
    </rPh>
    <rPh sb="123" eb="125">
      <t>スウチ</t>
    </rPh>
    <rPh sb="126" eb="127">
      <t>シメ</t>
    </rPh>
    <rPh sb="145" eb="147">
      <t>シセツ</t>
    </rPh>
    <rPh sb="147" eb="150">
      <t>リヨウリツ</t>
    </rPh>
    <rPh sb="151" eb="152">
      <t>ヒク</t>
    </rPh>
    <rPh sb="153" eb="155">
      <t>シセツ</t>
    </rPh>
    <rPh sb="155" eb="157">
      <t>キボ</t>
    </rPh>
    <rPh sb="158" eb="160">
      <t>ミナオ</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</si>
</sst>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262232"/>
        <c:axId val="21426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214262232"/>
        <c:axId val="214262616"/>
      </c:lineChart>
      <c:dateAx>
        <c:axId val="214262232"/>
        <c:scaling>
          <c:orientation val="minMax"/>
        </c:scaling>
        <c:delete val="1"/>
        <c:axPos val="b"/>
        <c:numFmt formatCode="ge" sourceLinked="1"/>
        <c:majorTickMark val="none"/>
        <c:minorTickMark val="none"/>
        <c:tickLblPos val="none"/>
        <c:crossAx val="214262616"/>
        <c:crosses val="autoZero"/>
        <c:auto val="1"/>
        <c:lblOffset val="100"/>
        <c:baseTimeUnit val="years"/>
      </c:dateAx>
      <c:valAx>
        <c:axId val="21426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6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20.440000000000001</c:v>
                </c:pt>
                <c:pt idx="1">
                  <c:v>21.84</c:v>
                </c:pt>
                <c:pt idx="2">
                  <c:v>21.02</c:v>
                </c:pt>
                <c:pt idx="3">
                  <c:v>22</c:v>
                </c:pt>
                <c:pt idx="4">
                  <c:v>20.37</c:v>
                </c:pt>
              </c:numCache>
            </c:numRef>
          </c:val>
        </c:ser>
        <c:dLbls>
          <c:showLegendKey val="0"/>
          <c:showVal val="0"/>
          <c:showCatName val="0"/>
          <c:showSerName val="0"/>
          <c:showPercent val="0"/>
          <c:showBubbleSize val="0"/>
        </c:dLbls>
        <c:gapWidth val="150"/>
        <c:axId val="215288568"/>
        <c:axId val="2152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215288568"/>
        <c:axId val="215288960"/>
      </c:lineChart>
      <c:dateAx>
        <c:axId val="215288568"/>
        <c:scaling>
          <c:orientation val="minMax"/>
        </c:scaling>
        <c:delete val="1"/>
        <c:axPos val="b"/>
        <c:numFmt formatCode="ge" sourceLinked="1"/>
        <c:majorTickMark val="none"/>
        <c:minorTickMark val="none"/>
        <c:tickLblPos val="none"/>
        <c:crossAx val="215288960"/>
        <c:crosses val="autoZero"/>
        <c:auto val="1"/>
        <c:lblOffset val="100"/>
        <c:baseTimeUnit val="years"/>
      </c:dateAx>
      <c:valAx>
        <c:axId val="2152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8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77.47</c:v>
                </c:pt>
                <c:pt idx="1">
                  <c:v>77.78</c:v>
                </c:pt>
                <c:pt idx="2">
                  <c:v>79.72</c:v>
                </c:pt>
                <c:pt idx="3">
                  <c:v>81.260000000000005</c:v>
                </c:pt>
                <c:pt idx="4">
                  <c:v>89.58</c:v>
                </c:pt>
              </c:numCache>
            </c:numRef>
          </c:val>
        </c:ser>
        <c:dLbls>
          <c:showLegendKey val="0"/>
          <c:showVal val="0"/>
          <c:showCatName val="0"/>
          <c:showSerName val="0"/>
          <c:showPercent val="0"/>
          <c:showBubbleSize val="0"/>
        </c:dLbls>
        <c:gapWidth val="150"/>
        <c:axId val="215290136"/>
        <c:axId val="2152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215290136"/>
        <c:axId val="215290528"/>
      </c:lineChart>
      <c:dateAx>
        <c:axId val="215290136"/>
        <c:scaling>
          <c:orientation val="minMax"/>
        </c:scaling>
        <c:delete val="1"/>
        <c:axPos val="b"/>
        <c:numFmt formatCode="ge" sourceLinked="1"/>
        <c:majorTickMark val="none"/>
        <c:minorTickMark val="none"/>
        <c:tickLblPos val="none"/>
        <c:crossAx val="215290528"/>
        <c:crosses val="autoZero"/>
        <c:auto val="1"/>
        <c:lblOffset val="100"/>
        <c:baseTimeUnit val="years"/>
      </c:dateAx>
      <c:valAx>
        <c:axId val="2152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9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102.11</c:v>
                </c:pt>
                <c:pt idx="1">
                  <c:v>100.92</c:v>
                </c:pt>
                <c:pt idx="2">
                  <c:v>84.13</c:v>
                </c:pt>
                <c:pt idx="3">
                  <c:v>89.86</c:v>
                </c:pt>
                <c:pt idx="4">
                  <c:v>103.48</c:v>
                </c:pt>
              </c:numCache>
            </c:numRef>
          </c:val>
        </c:ser>
        <c:dLbls>
          <c:showLegendKey val="0"/>
          <c:showVal val="0"/>
          <c:showCatName val="0"/>
          <c:showSerName val="0"/>
          <c:showPercent val="0"/>
          <c:showBubbleSize val="0"/>
        </c:dLbls>
        <c:gapWidth val="150"/>
        <c:axId val="214485128"/>
        <c:axId val="21448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485128"/>
        <c:axId val="214485512"/>
      </c:lineChart>
      <c:dateAx>
        <c:axId val="214485128"/>
        <c:scaling>
          <c:orientation val="minMax"/>
        </c:scaling>
        <c:delete val="1"/>
        <c:axPos val="b"/>
        <c:numFmt formatCode="ge" sourceLinked="1"/>
        <c:majorTickMark val="none"/>
        <c:minorTickMark val="none"/>
        <c:tickLblPos val="none"/>
        <c:crossAx val="214485512"/>
        <c:crosses val="autoZero"/>
        <c:auto val="1"/>
        <c:lblOffset val="100"/>
        <c:baseTimeUnit val="years"/>
      </c:dateAx>
      <c:valAx>
        <c:axId val="21448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126312"/>
        <c:axId val="21514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126312"/>
        <c:axId val="215143080"/>
      </c:lineChart>
      <c:dateAx>
        <c:axId val="215126312"/>
        <c:scaling>
          <c:orientation val="minMax"/>
        </c:scaling>
        <c:delete val="1"/>
        <c:axPos val="b"/>
        <c:numFmt formatCode="ge" sourceLinked="1"/>
        <c:majorTickMark val="none"/>
        <c:minorTickMark val="none"/>
        <c:tickLblPos val="none"/>
        <c:crossAx val="215143080"/>
        <c:crosses val="autoZero"/>
        <c:auto val="1"/>
        <c:lblOffset val="100"/>
        <c:baseTimeUnit val="years"/>
      </c:dateAx>
      <c:valAx>
        <c:axId val="21514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2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836968"/>
        <c:axId val="21483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836968"/>
        <c:axId val="214837352"/>
      </c:lineChart>
      <c:dateAx>
        <c:axId val="214836968"/>
        <c:scaling>
          <c:orientation val="minMax"/>
        </c:scaling>
        <c:delete val="1"/>
        <c:axPos val="b"/>
        <c:numFmt formatCode="ge" sourceLinked="1"/>
        <c:majorTickMark val="none"/>
        <c:minorTickMark val="none"/>
        <c:tickLblPos val="none"/>
        <c:crossAx val="214837352"/>
        <c:crosses val="autoZero"/>
        <c:auto val="1"/>
        <c:lblOffset val="100"/>
        <c:baseTimeUnit val="years"/>
      </c:dateAx>
      <c:valAx>
        <c:axId val="21483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3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426984"/>
        <c:axId val="21342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426984"/>
        <c:axId val="213427376"/>
      </c:lineChart>
      <c:dateAx>
        <c:axId val="213426984"/>
        <c:scaling>
          <c:orientation val="minMax"/>
        </c:scaling>
        <c:delete val="1"/>
        <c:axPos val="b"/>
        <c:numFmt formatCode="ge" sourceLinked="1"/>
        <c:majorTickMark val="none"/>
        <c:minorTickMark val="none"/>
        <c:tickLblPos val="none"/>
        <c:crossAx val="213427376"/>
        <c:crosses val="autoZero"/>
        <c:auto val="1"/>
        <c:lblOffset val="100"/>
        <c:baseTimeUnit val="years"/>
      </c:dateAx>
      <c:valAx>
        <c:axId val="21342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2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428552"/>
        <c:axId val="21342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428552"/>
        <c:axId val="213428944"/>
      </c:lineChart>
      <c:dateAx>
        <c:axId val="213428552"/>
        <c:scaling>
          <c:orientation val="minMax"/>
        </c:scaling>
        <c:delete val="1"/>
        <c:axPos val="b"/>
        <c:numFmt formatCode="ge" sourceLinked="1"/>
        <c:majorTickMark val="none"/>
        <c:minorTickMark val="none"/>
        <c:tickLblPos val="none"/>
        <c:crossAx val="213428944"/>
        <c:crosses val="autoZero"/>
        <c:auto val="1"/>
        <c:lblOffset val="100"/>
        <c:baseTimeUnit val="years"/>
      </c:dateAx>
      <c:valAx>
        <c:axId val="21342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2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426200"/>
        <c:axId val="21342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213426200"/>
        <c:axId val="213425808"/>
      </c:lineChart>
      <c:dateAx>
        <c:axId val="213426200"/>
        <c:scaling>
          <c:orientation val="minMax"/>
        </c:scaling>
        <c:delete val="1"/>
        <c:axPos val="b"/>
        <c:numFmt formatCode="ge" sourceLinked="1"/>
        <c:majorTickMark val="none"/>
        <c:minorTickMark val="none"/>
        <c:tickLblPos val="none"/>
        <c:crossAx val="213425808"/>
        <c:crosses val="autoZero"/>
        <c:auto val="1"/>
        <c:lblOffset val="100"/>
        <c:baseTimeUnit val="years"/>
      </c:dateAx>
      <c:valAx>
        <c:axId val="2134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2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90.24</c:v>
                </c:pt>
                <c:pt idx="1">
                  <c:v>75.349999999999994</c:v>
                </c:pt>
                <c:pt idx="2">
                  <c:v>64.98</c:v>
                </c:pt>
                <c:pt idx="3">
                  <c:v>54.06</c:v>
                </c:pt>
                <c:pt idx="4">
                  <c:v>60.79</c:v>
                </c:pt>
              </c:numCache>
            </c:numRef>
          </c:val>
        </c:ser>
        <c:dLbls>
          <c:showLegendKey val="0"/>
          <c:showVal val="0"/>
          <c:showCatName val="0"/>
          <c:showSerName val="0"/>
          <c:showPercent val="0"/>
          <c:showBubbleSize val="0"/>
        </c:dLbls>
        <c:gapWidth val="150"/>
        <c:axId val="213426592"/>
        <c:axId val="21343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213426592"/>
        <c:axId val="213430120"/>
      </c:lineChart>
      <c:dateAx>
        <c:axId val="213426592"/>
        <c:scaling>
          <c:orientation val="minMax"/>
        </c:scaling>
        <c:delete val="1"/>
        <c:axPos val="b"/>
        <c:numFmt formatCode="ge" sourceLinked="1"/>
        <c:majorTickMark val="none"/>
        <c:minorTickMark val="none"/>
        <c:tickLblPos val="none"/>
        <c:crossAx val="213430120"/>
        <c:crosses val="autoZero"/>
        <c:auto val="1"/>
        <c:lblOffset val="100"/>
        <c:baseTimeUnit val="years"/>
      </c:dateAx>
      <c:valAx>
        <c:axId val="21343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302.52999999999997</c:v>
                </c:pt>
                <c:pt idx="1">
                  <c:v>330.26</c:v>
                </c:pt>
                <c:pt idx="2">
                  <c:v>379.7</c:v>
                </c:pt>
                <c:pt idx="3">
                  <c:v>439.16</c:v>
                </c:pt>
                <c:pt idx="4">
                  <c:v>384.18</c:v>
                </c:pt>
              </c:numCache>
            </c:numRef>
          </c:val>
        </c:ser>
        <c:dLbls>
          <c:showLegendKey val="0"/>
          <c:showVal val="0"/>
          <c:showCatName val="0"/>
          <c:showSerName val="0"/>
          <c:showPercent val="0"/>
          <c:showBubbleSize val="0"/>
        </c:dLbls>
        <c:gapWidth val="150"/>
        <c:axId val="213431296"/>
        <c:axId val="2152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213431296"/>
        <c:axId val="215287392"/>
      </c:lineChart>
      <c:dateAx>
        <c:axId val="213431296"/>
        <c:scaling>
          <c:orientation val="minMax"/>
        </c:scaling>
        <c:delete val="1"/>
        <c:axPos val="b"/>
        <c:numFmt formatCode="ge" sourceLinked="1"/>
        <c:majorTickMark val="none"/>
        <c:minorTickMark val="none"/>
        <c:tickLblPos val="none"/>
        <c:crossAx val="215287392"/>
        <c:crosses val="autoZero"/>
        <c:auto val="1"/>
        <c:lblOffset val="100"/>
        <c:baseTimeUnit val="years"/>
      </c:dateAx>
      <c:valAx>
        <c:axId val="2152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40" zoomScaleNormal="40" zoomScaleSheetLayoutView="40" workbookViewId="0">
      <selection activeCell="CT19" sqref="CT1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佐渡市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59606</v>
      </c>
      <c r="AM8" s="47"/>
      <c r="AN8" s="47"/>
      <c r="AO8" s="47"/>
      <c r="AP8" s="47"/>
      <c r="AQ8" s="47"/>
      <c r="AR8" s="47"/>
      <c r="AS8" s="47"/>
      <c r="AT8" s="43">
        <f>データ!S6</f>
        <v>855.61</v>
      </c>
      <c r="AU8" s="43"/>
      <c r="AV8" s="43"/>
      <c r="AW8" s="43"/>
      <c r="AX8" s="43"/>
      <c r="AY8" s="43"/>
      <c r="AZ8" s="43"/>
      <c r="BA8" s="43"/>
      <c r="BB8" s="43">
        <f>データ!T6</f>
        <v>69.66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2.31</v>
      </c>
      <c r="Q10" s="43"/>
      <c r="R10" s="43"/>
      <c r="S10" s="43"/>
      <c r="T10" s="43"/>
      <c r="U10" s="43"/>
      <c r="V10" s="43"/>
      <c r="W10" s="43">
        <f>データ!P6</f>
        <v>83.76</v>
      </c>
      <c r="X10" s="43"/>
      <c r="Y10" s="43"/>
      <c r="Z10" s="43"/>
      <c r="AA10" s="43"/>
      <c r="AB10" s="43"/>
      <c r="AC10" s="43"/>
      <c r="AD10" s="47">
        <f>データ!Q6</f>
        <v>4212</v>
      </c>
      <c r="AE10" s="47"/>
      <c r="AF10" s="47"/>
      <c r="AG10" s="47"/>
      <c r="AH10" s="47"/>
      <c r="AI10" s="47"/>
      <c r="AJ10" s="47"/>
      <c r="AK10" s="2"/>
      <c r="AL10" s="47">
        <f>データ!U6</f>
        <v>1363</v>
      </c>
      <c r="AM10" s="47"/>
      <c r="AN10" s="47"/>
      <c r="AO10" s="47"/>
      <c r="AP10" s="47"/>
      <c r="AQ10" s="47"/>
      <c r="AR10" s="47"/>
      <c r="AS10" s="47"/>
      <c r="AT10" s="43">
        <f>データ!V6</f>
        <v>1.07</v>
      </c>
      <c r="AU10" s="43"/>
      <c r="AV10" s="43"/>
      <c r="AW10" s="43"/>
      <c r="AX10" s="43"/>
      <c r="AY10" s="43"/>
      <c r="AZ10" s="43"/>
      <c r="BA10" s="43"/>
      <c r="BB10" s="43">
        <f>データ!W6</f>
        <v>1273.83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30</v>
      </c>
      <c r="BM45" s="82"/>
      <c r="BN45" s="82"/>
      <c r="BO45" s="82"/>
      <c r="BP45" s="82"/>
      <c r="BQ45" s="82"/>
      <c r="BR45" s="82"/>
      <c r="BS45" s="82"/>
      <c r="BT45" s="82"/>
      <c r="BU45" s="82"/>
      <c r="BV45" s="82"/>
      <c r="BW45" s="82"/>
      <c r="BX45" s="82"/>
      <c r="BY45" s="82"/>
      <c r="BZ45" s="8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108</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152242</v>
      </c>
      <c r="D6" s="31">
        <f t="shared" si="3"/>
        <v>47</v>
      </c>
      <c r="E6" s="31">
        <f t="shared" si="3"/>
        <v>17</v>
      </c>
      <c r="F6" s="31">
        <f t="shared" si="3"/>
        <v>6</v>
      </c>
      <c r="G6" s="31">
        <f t="shared" si="3"/>
        <v>0</v>
      </c>
      <c r="H6" s="31" t="str">
        <f t="shared" si="3"/>
        <v>新潟県　佐渡市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2.31</v>
      </c>
      <c r="P6" s="32">
        <f t="shared" si="3"/>
        <v>83.76</v>
      </c>
      <c r="Q6" s="32">
        <f t="shared" si="3"/>
        <v>4212</v>
      </c>
      <c r="R6" s="32">
        <f t="shared" si="3"/>
        <v>59606</v>
      </c>
      <c r="S6" s="32">
        <f t="shared" si="3"/>
        <v>855.61</v>
      </c>
      <c r="T6" s="32">
        <f t="shared" si="3"/>
        <v>69.66</v>
      </c>
      <c r="U6" s="32">
        <f t="shared" si="3"/>
        <v>1363</v>
      </c>
      <c r="V6" s="32">
        <f t="shared" si="3"/>
        <v>1.07</v>
      </c>
      <c r="W6" s="32">
        <f t="shared" si="3"/>
        <v>1273.83</v>
      </c>
      <c r="X6" s="33">
        <f>IF(X7="",NA(),X7)</f>
        <v>102.11</v>
      </c>
      <c r="Y6" s="33">
        <f t="shared" ref="Y6:AG6" si="4">IF(Y7="",NA(),Y7)</f>
        <v>100.92</v>
      </c>
      <c r="Z6" s="33">
        <f t="shared" si="4"/>
        <v>84.13</v>
      </c>
      <c r="AA6" s="33">
        <f t="shared" si="4"/>
        <v>89.86</v>
      </c>
      <c r="AB6" s="33">
        <f t="shared" si="4"/>
        <v>103.48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804.21</v>
      </c>
      <c r="BK6" s="33">
        <f t="shared" si="7"/>
        <v>866.07</v>
      </c>
      <c r="BL6" s="33">
        <f t="shared" si="7"/>
        <v>827.19</v>
      </c>
      <c r="BM6" s="33">
        <f t="shared" si="7"/>
        <v>817.63</v>
      </c>
      <c r="BN6" s="33">
        <f t="shared" si="7"/>
        <v>830.5</v>
      </c>
      <c r="BO6" s="32" t="str">
        <f>IF(BO7="","",IF(BO7="-","【-】","【"&amp;SUBSTITUTE(TEXT(BO7,"#,##0.00"),"-","△")&amp;"】"))</f>
        <v>【1,078.58】</v>
      </c>
      <c r="BP6" s="33">
        <f>IF(BP7="",NA(),BP7)</f>
        <v>90.24</v>
      </c>
      <c r="BQ6" s="33">
        <f t="shared" ref="BQ6:BY6" si="8">IF(BQ7="",NA(),BQ7)</f>
        <v>75.349999999999994</v>
      </c>
      <c r="BR6" s="33">
        <f t="shared" si="8"/>
        <v>64.98</v>
      </c>
      <c r="BS6" s="33">
        <f t="shared" si="8"/>
        <v>54.06</v>
      </c>
      <c r="BT6" s="33">
        <f t="shared" si="8"/>
        <v>60.79</v>
      </c>
      <c r="BU6" s="33">
        <f t="shared" si="8"/>
        <v>48.08</v>
      </c>
      <c r="BV6" s="33">
        <f t="shared" si="8"/>
        <v>43.46</v>
      </c>
      <c r="BW6" s="33">
        <f t="shared" si="8"/>
        <v>45.01</v>
      </c>
      <c r="BX6" s="33">
        <f t="shared" si="8"/>
        <v>46.31</v>
      </c>
      <c r="BY6" s="33">
        <f t="shared" si="8"/>
        <v>43.66</v>
      </c>
      <c r="BZ6" s="32" t="str">
        <f>IF(BZ7="","",IF(BZ7="-","【-】","【"&amp;SUBSTITUTE(TEXT(BZ7,"#,##0.00"),"-","△")&amp;"】"))</f>
        <v>【40.39】</v>
      </c>
      <c r="CA6" s="33">
        <f>IF(CA7="",NA(),CA7)</f>
        <v>302.52999999999997</v>
      </c>
      <c r="CB6" s="33">
        <f t="shared" ref="CB6:CJ6" si="9">IF(CB7="",NA(),CB7)</f>
        <v>330.26</v>
      </c>
      <c r="CC6" s="33">
        <f t="shared" si="9"/>
        <v>379.7</v>
      </c>
      <c r="CD6" s="33">
        <f t="shared" si="9"/>
        <v>439.16</v>
      </c>
      <c r="CE6" s="33">
        <f t="shared" si="9"/>
        <v>384.18</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20.440000000000001</v>
      </c>
      <c r="CM6" s="33">
        <f t="shared" ref="CM6:CU6" si="10">IF(CM7="",NA(),CM7)</f>
        <v>21.84</v>
      </c>
      <c r="CN6" s="33">
        <f t="shared" si="10"/>
        <v>21.02</v>
      </c>
      <c r="CO6" s="33">
        <f t="shared" si="10"/>
        <v>22</v>
      </c>
      <c r="CP6" s="33">
        <f t="shared" si="10"/>
        <v>20.37</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77.47</v>
      </c>
      <c r="CX6" s="33">
        <f t="shared" ref="CX6:DF6" si="11">IF(CX7="",NA(),CX7)</f>
        <v>77.78</v>
      </c>
      <c r="CY6" s="33">
        <f t="shared" si="11"/>
        <v>79.72</v>
      </c>
      <c r="CZ6" s="33">
        <f t="shared" si="11"/>
        <v>81.260000000000005</v>
      </c>
      <c r="DA6" s="33">
        <f t="shared" si="11"/>
        <v>89.58</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152242</v>
      </c>
      <c r="D7" s="35">
        <v>47</v>
      </c>
      <c r="E7" s="35">
        <v>17</v>
      </c>
      <c r="F7" s="35">
        <v>6</v>
      </c>
      <c r="G7" s="35">
        <v>0</v>
      </c>
      <c r="H7" s="35" t="s">
        <v>96</v>
      </c>
      <c r="I7" s="35" t="s">
        <v>97</v>
      </c>
      <c r="J7" s="35" t="s">
        <v>98</v>
      </c>
      <c r="K7" s="35" t="s">
        <v>99</v>
      </c>
      <c r="L7" s="35" t="s">
        <v>100</v>
      </c>
      <c r="M7" s="36" t="s">
        <v>101</v>
      </c>
      <c r="N7" s="36" t="s">
        <v>102</v>
      </c>
      <c r="O7" s="36">
        <v>2.31</v>
      </c>
      <c r="P7" s="36">
        <v>83.76</v>
      </c>
      <c r="Q7" s="36">
        <v>4212</v>
      </c>
      <c r="R7" s="36">
        <v>59606</v>
      </c>
      <c r="S7" s="36">
        <v>855.61</v>
      </c>
      <c r="T7" s="36">
        <v>69.66</v>
      </c>
      <c r="U7" s="36">
        <v>1363</v>
      </c>
      <c r="V7" s="36">
        <v>1.07</v>
      </c>
      <c r="W7" s="36">
        <v>1273.83</v>
      </c>
      <c r="X7" s="36">
        <v>102.11</v>
      </c>
      <c r="Y7" s="36">
        <v>100.92</v>
      </c>
      <c r="Z7" s="36">
        <v>84.13</v>
      </c>
      <c r="AA7" s="36">
        <v>89.86</v>
      </c>
      <c r="AB7" s="36">
        <v>103.48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804.21</v>
      </c>
      <c r="BK7" s="36">
        <v>866.07</v>
      </c>
      <c r="BL7" s="36">
        <v>827.19</v>
      </c>
      <c r="BM7" s="36">
        <v>817.63</v>
      </c>
      <c r="BN7" s="36">
        <v>830.5</v>
      </c>
      <c r="BO7" s="36">
        <v>1078.58</v>
      </c>
      <c r="BP7" s="36">
        <v>90.24</v>
      </c>
      <c r="BQ7" s="36">
        <v>75.349999999999994</v>
      </c>
      <c r="BR7" s="36">
        <v>64.98</v>
      </c>
      <c r="BS7" s="36">
        <v>54.06</v>
      </c>
      <c r="BT7" s="36">
        <v>60.79</v>
      </c>
      <c r="BU7" s="36">
        <v>48.08</v>
      </c>
      <c r="BV7" s="36">
        <v>43.46</v>
      </c>
      <c r="BW7" s="36">
        <v>45.01</v>
      </c>
      <c r="BX7" s="36">
        <v>46.31</v>
      </c>
      <c r="BY7" s="36">
        <v>43.66</v>
      </c>
      <c r="BZ7" s="36">
        <v>40.39</v>
      </c>
      <c r="CA7" s="36">
        <v>302.52999999999997</v>
      </c>
      <c r="CB7" s="36">
        <v>330.26</v>
      </c>
      <c r="CC7" s="36">
        <v>379.7</v>
      </c>
      <c r="CD7" s="36">
        <v>439.16</v>
      </c>
      <c r="CE7" s="36">
        <v>384.18</v>
      </c>
      <c r="CF7" s="36">
        <v>313.41000000000003</v>
      </c>
      <c r="CG7" s="36">
        <v>359.48</v>
      </c>
      <c r="CH7" s="36">
        <v>350.91</v>
      </c>
      <c r="CI7" s="36">
        <v>349.08</v>
      </c>
      <c r="CJ7" s="36">
        <v>382.09</v>
      </c>
      <c r="CK7" s="36">
        <v>419.5</v>
      </c>
      <c r="CL7" s="36">
        <v>20.440000000000001</v>
      </c>
      <c r="CM7" s="36">
        <v>21.84</v>
      </c>
      <c r="CN7" s="36">
        <v>21.02</v>
      </c>
      <c r="CO7" s="36">
        <v>22</v>
      </c>
      <c r="CP7" s="36">
        <v>20.37</v>
      </c>
      <c r="CQ7" s="36">
        <v>37.4</v>
      </c>
      <c r="CR7" s="36">
        <v>37.130000000000003</v>
      </c>
      <c r="CS7" s="36">
        <v>38.24</v>
      </c>
      <c r="CT7" s="36">
        <v>39.42</v>
      </c>
      <c r="CU7" s="36">
        <v>39.68</v>
      </c>
      <c r="CV7" s="36">
        <v>35.64</v>
      </c>
      <c r="CW7" s="36">
        <v>77.47</v>
      </c>
      <c r="CX7" s="36">
        <v>77.78</v>
      </c>
      <c r="CY7" s="36">
        <v>79.72</v>
      </c>
      <c r="CZ7" s="36">
        <v>81.260000000000005</v>
      </c>
      <c r="DA7" s="36">
        <v>89.58</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2016-02-10T06:02:07Z</cp:lastPrinted>
  <dcterms:created xsi:type="dcterms:W3CDTF">2016-02-03T09:20:21Z</dcterms:created>
  <dcterms:modified xsi:type="dcterms:W3CDTF">2016-02-22T00:23:22Z</dcterms:modified>
  <cp:category/>
</cp:coreProperties>
</file>