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esktop\経 営\経営分析表\新様式\"/>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<sst xmlns="http://schemas.openxmlformats.org/spreadsheetml/2006/main" count="221" uniqueCount="111">
  <si>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</si>
  <si>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</si>
  <si>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</si>
  <si>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</si>
  <si>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</si>
  <si>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</si>
  <si>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</si>
  <si>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</si>
  <si>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</si>
  <si>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</si>
  <si>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</si>
  <si>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</si>
  <si>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</si>
  <si>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</si>
  <si>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</si>
  <si>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</si>
  <si>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</si>
  <si>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</si>
  <si>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</si>
  <si>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</si>
  <si>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</si>
  <si>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</si>
  <si>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</si>
  <si>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</si>
  <si>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</si>
  <si>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</si>
  <si>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</si>
  <si>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</si>
  <si>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</si>
  <si>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</si>
  <si>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</si>
  <si>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</si>
  <si>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</si>
  <si>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</si>
  <si>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</si>
  <si>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</si>
  <si>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</si>
  <si>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</si>
  <si>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</si>
  <si>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</si>
  <si>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</si>
  <si>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</si>
  <si>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</si>
  <si>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</si>
  <si>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</si>
  <si>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</si>
  <si>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</si>
  <si>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</si>
  <si>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</si>
  <si>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</si>
  <si>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</si>
  <si>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</si>
  <si>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</si>
  <si>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</si>
  <si>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</si>
  <si>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</si>
  <si>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</si>
  <si>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</si>
  <si>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</si>
  <si>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</si>
  <si>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</si>
  <si>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</si>
  <si>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</si>
  <si>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</si>
  <si>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</si>
  <si>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</si>
  <si>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</si>
  <si>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</si>
  <si>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</si>
  <si>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</si>
  <si>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</si>
  <si>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</si>
  <si>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</si>
  <si>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</si>
  <si>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</si>
  <si>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</si>
  <si>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</si>
  <si>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</si>
  <si>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</si>
  <si>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</si>
  <si>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</si>
  <si>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</si>
  <si>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</si>
  <si>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</si>
  <si>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</si>
  <si>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</si>
  <si>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</si>
  <si>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</si>
  <si>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</si>
  <si>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</si>
  <si>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</si>
  <si>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</si>
  <si>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</si>
  <si>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</si>
  <si>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</si>
  <si>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</si>
  <si>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</si>
  <si>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</si>
  <si>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</si>
  <si>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</si>
  <si>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</si>
  <si>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</si>
  <si>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</si>
  <si>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</si>
  <si>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</si>
  <si>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</si>
  <si>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</si>
  <si>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</si>
  <si>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rPh sb="1" eb="3">
      <t>コンゴ</t>
    </rPh>
    <rPh sb="7" eb="8">
      <t>ム</t>
    </rPh>
    <rPh sb="10" eb="12">
      <t>トリク</t>
    </rPh>
    <rPh sb="24" eb="26">
      <t>サクテイ</t>
    </rPh>
    <rPh sb="60" eb="62">
      <t>ヨクセイ</t>
    </rPh>
    <rPh sb="64" eb="67">
      <t>ゲスイドウ</t>
    </rPh>
    <rPh sb="67" eb="69">
      <t>ジギョウ</t>
    </rPh>
    <rPh sb="70" eb="72">
      <t>ケンゼン</t>
    </rPh>
    <rPh sb="72" eb="74">
      <t>ケイエイ</t>
    </rPh>
    <rPh sb="75" eb="76">
      <t>ツト</t>
    </rPh>
    <rPh sb="96" eb="98">
      <t>メザ</t>
    </rPh>
    <phoneticPr fontId="4"/>
  </si>
  <si>
    <t>　今後、施設及び管渠が法定耐用年数に達し老朽化を迎えるため、改築等の財源確保が必要になる。</t>
    <rPh sb="1" eb="3">
      <t>コンゴ</t>
    </rPh>
    <rPh sb="4" eb="6">
      <t>シセツ</t>
    </rPh>
    <rPh sb="6" eb="7">
      <t>オヨ</t>
    </rPh>
    <rPh sb="8" eb="10">
      <t>カンキョ</t>
    </rPh>
    <rPh sb="11" eb="13">
      <t>ホウテイ</t>
    </rPh>
    <rPh sb="13" eb="15">
      <t>タイヨウ</t>
    </rPh>
    <rPh sb="15" eb="17">
      <t>ネンスウ</t>
    </rPh>
    <rPh sb="18" eb="19">
      <t>タッ</t>
    </rPh>
    <rPh sb="20" eb="22">
      <t>ロウキュウ</t>
    </rPh>
    <rPh sb="22" eb="23">
      <t>カ</t>
    </rPh>
    <rPh sb="24" eb="25">
      <t>ムカ</t>
    </rPh>
    <rPh sb="30" eb="33">
      <t>カイチクトウ</t>
    </rPh>
    <rPh sb="34" eb="36">
      <t>ザイゲン</t>
    </rPh>
    <rPh sb="36" eb="38">
      <t>カクホ</t>
    </rPh>
    <rPh sb="39" eb="41">
      <t>ヒツヨウ</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</si>
  <si>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水洗化率は高い数値を示しているものの人口減少が著しいため、施設利用率は低く施設規模の見直しが必要である。
</t>
    <rPh sb="24" eb="25">
      <t>マカナ</t>
    </rPh>
    <rPh sb="30" eb="32">
      <t>リョウキン</t>
    </rPh>
    <rPh sb="32" eb="34">
      <t>シュウニュウ</t>
    </rPh>
    <rPh sb="35" eb="37">
      <t>カクホ</t>
    </rPh>
    <rPh sb="43" eb="45">
      <t>ジョウキョウ</t>
    </rPh>
    <rPh sb="51" eb="53">
      <t>シセツ</t>
    </rPh>
    <rPh sb="54" eb="56">
      <t>イジ</t>
    </rPh>
    <rPh sb="56" eb="58">
      <t>カンリ</t>
    </rPh>
    <rPh sb="59" eb="61">
      <t>ショウライ</t>
    </rPh>
    <rPh sb="62" eb="64">
      <t>コウシン</t>
    </rPh>
    <rPh sb="64" eb="65">
      <t>ヒ</t>
    </rPh>
    <rPh sb="65" eb="66">
      <t>ヨウ</t>
    </rPh>
    <rPh sb="67" eb="68">
      <t>ア</t>
    </rPh>
    <rPh sb="70" eb="72">
      <t>ザイゲン</t>
    </rPh>
    <rPh sb="73" eb="75">
      <t>ミトオ</t>
    </rPh>
    <rPh sb="77" eb="78">
      <t>キビ</t>
    </rPh>
    <rPh sb="80" eb="82">
      <t>ジョウキョウ</t>
    </rPh>
    <rPh sb="116" eb="119">
      <t>スイセンカ</t>
    </rPh>
    <rPh sb="119" eb="120">
      <t>リツ</t>
    </rPh>
    <rPh sb="121" eb="122">
      <t>タカ</t>
    </rPh>
    <rPh sb="123" eb="125">
      <t>スウチ</t>
    </rPh>
    <rPh sb="126" eb="127">
      <t>シメ</t>
    </rPh>
    <rPh sb="145" eb="147">
      <t>シセツ</t>
    </rPh>
    <rPh sb="147" eb="150">
      <t>リヨウリツ</t>
    </rPh>
    <rPh sb="151" eb="152">
      <t>ヒク</t>
    </rPh>
    <rPh sb="153" eb="155">
      <t>シセツ</t>
    </rPh>
    <rPh sb="155" eb="157">
      <t>キボ</t>
    </rPh>
    <rPh sb="158" eb="160">
      <t>ミナオ</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</si>
</sst>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262232"/>
        <c:axId val="21426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214262232"/>
        <c:axId val="214262616"/>
      </c:lineChart>
      <c:dateAx>
        <c:axId val="214262232"/>
        <c:scaling>
          <c:orientation val="minMax"/>
        </c:scaling>
        <c:delete val="1"/>
        <c:axPos val="b"/>
        <c:numFmt formatCode="ge" sourceLinked="1"/>
        <c:majorTickMark val="none"/>
        <c:minorTickMark val="none"/>
        <c:tickLblPos val="none"/>
        <c:crossAx val="214262616"/>
        <c:crosses val="autoZero"/>
        <c:auto val="1"/>
        <c:lblOffset val="100"/>
        <c:baseTimeUnit val="years"/>
      </c:dateAx>
      <c:valAx>
        <c:axId val="21426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6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102.11</c:v>
                </c:pt>
                <c:pt idx="1">
                  <c:v>100.92</c:v>
                </c:pt>
                <c:pt idx="2">
                  <c:v>84.13</c:v>
                </c:pt>
                <c:pt idx="3">
                  <c:v>89.86</c:v>
                </c:pt>
                <c:pt idx="4">
                  <c:v>103.48</c:v>
                </c:pt>
              </c:numCache>
            </c:numRef>
          </c:val>
        </c:ser>
        <c:dLbls>
          <c:showLegendKey val="0"/>
          <c:showVal val="0"/>
          <c:showCatName val="0"/>
          <c:showSerName val="0"/>
          <c:showPercent val="0"/>
          <c:showBubbleSize val="0"/>
        </c:dLbls>
        <c:gapWidth val="150"/>
        <c:axId val="214485128"/>
        <c:axId val="21448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485128"/>
        <c:axId val="214485512"/>
      </c:lineChart>
      <c:dateAx>
        <c:axId val="214485128"/>
        <c:scaling>
          <c:orientation val="minMax"/>
        </c:scaling>
        <c:delete val="1"/>
        <c:axPos val="b"/>
        <c:numFmt formatCode="ge" sourceLinked="1"/>
        <c:majorTickMark val="none"/>
        <c:minorTickMark val="none"/>
        <c:tickLblPos val="none"/>
        <c:crossAx val="214485512"/>
        <c:crosses val="autoZero"/>
        <c:auto val="1"/>
        <c:lblOffset val="100"/>
        <c:baseTimeUnit val="years"/>
      </c:dateAx>
      <c:valAx>
        <c:axId val="21448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126312"/>
        <c:axId val="21514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126312"/>
        <c:axId val="215143080"/>
      </c:lineChart>
      <c:dateAx>
        <c:axId val="215126312"/>
        <c:scaling>
          <c:orientation val="minMax"/>
        </c:scaling>
        <c:delete val="1"/>
        <c:axPos val="b"/>
        <c:numFmt formatCode="ge" sourceLinked="1"/>
        <c:majorTickMark val="none"/>
        <c:minorTickMark val="none"/>
        <c:tickLblPos val="none"/>
        <c:crossAx val="215143080"/>
        <c:crosses val="autoZero"/>
        <c:auto val="1"/>
        <c:lblOffset val="100"/>
        <c:baseTimeUnit val="years"/>
      </c:dateAx>
      <c:valAx>
        <c:axId val="21514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836968"/>
        <c:axId val="21483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836968"/>
        <c:axId val="214837352"/>
      </c:lineChart>
      <c:dateAx>
        <c:axId val="214836968"/>
        <c:scaling>
          <c:orientation val="minMax"/>
        </c:scaling>
        <c:delete val="1"/>
        <c:axPos val="b"/>
        <c:numFmt formatCode="ge" sourceLinked="1"/>
        <c:majorTickMark val="none"/>
        <c:minorTickMark val="none"/>
        <c:tickLblPos val="none"/>
        <c:crossAx val="214837352"/>
        <c:crosses val="autoZero"/>
        <c:auto val="1"/>
        <c:lblOffset val="100"/>
        <c:baseTimeUnit val="years"/>
      </c:dateAx>
      <c:valAx>
        <c:axId val="2148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3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426984"/>
        <c:axId val="21342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426984"/>
        <c:axId val="213427376"/>
      </c:lineChart>
      <c:dateAx>
        <c:axId val="213426984"/>
        <c:scaling>
          <c:orientation val="minMax"/>
        </c:scaling>
        <c:delete val="1"/>
        <c:axPos val="b"/>
        <c:numFmt formatCode="ge" sourceLinked="1"/>
        <c:majorTickMark val="none"/>
        <c:minorTickMark val="none"/>
        <c:tickLblPos val="none"/>
        <c:crossAx val="213427376"/>
        <c:crosses val="autoZero"/>
        <c:auto val="1"/>
        <c:lblOffset val="100"/>
        <c:baseTimeUnit val="years"/>
      </c:dateAx>
      <c:valAx>
        <c:axId val="21342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428552"/>
        <c:axId val="21342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428552"/>
        <c:axId val="213428944"/>
      </c:lineChart>
      <c:dateAx>
        <c:axId val="213428552"/>
        <c:scaling>
          <c:orientation val="minMax"/>
        </c:scaling>
        <c:delete val="1"/>
        <c:axPos val="b"/>
        <c:numFmt formatCode="ge" sourceLinked="1"/>
        <c:majorTickMark val="none"/>
        <c:minorTickMark val="none"/>
        <c:tickLblPos val="none"/>
        <c:crossAx val="213428944"/>
        <c:crosses val="autoZero"/>
        <c:auto val="1"/>
        <c:lblOffset val="100"/>
        <c:baseTimeUnit val="years"/>
      </c:dateAx>
      <c:valAx>
        <c:axId val="2134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426200"/>
        <c:axId val="21342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213426200"/>
        <c:axId val="213425808"/>
      </c:lineChart>
      <c:dateAx>
        <c:axId val="213426200"/>
        <c:scaling>
          <c:orientation val="minMax"/>
        </c:scaling>
        <c:delete val="1"/>
        <c:axPos val="b"/>
        <c:numFmt formatCode="ge" sourceLinked="1"/>
        <c:majorTickMark val="none"/>
        <c:minorTickMark val="none"/>
        <c:tickLblPos val="none"/>
        <c:crossAx val="213425808"/>
        <c:crosses val="autoZero"/>
        <c:auto val="1"/>
        <c:lblOffset val="100"/>
        <c:baseTimeUnit val="years"/>
      </c:dateAx>
      <c:valAx>
        <c:axId val="2134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90.24</c:v>
                </c:pt>
                <c:pt idx="1">
                  <c:v>75.349999999999994</c:v>
                </c:pt>
                <c:pt idx="2">
                  <c:v>64.98</c:v>
                </c:pt>
                <c:pt idx="3">
                  <c:v>54.06</c:v>
                </c:pt>
                <c:pt idx="4">
                  <c:v>60.79</c:v>
                </c:pt>
              </c:numCache>
            </c:numRef>
          </c:val>
        </c:ser>
        <c:dLbls>
          <c:showLegendKey val="0"/>
          <c:showVal val="0"/>
          <c:showCatName val="0"/>
          <c:showSerName val="0"/>
          <c:showPercent val="0"/>
          <c:showBubbleSize val="0"/>
        </c:dLbls>
        <c:gapWidth val="150"/>
        <c:axId val="213426592"/>
        <c:axId val="21343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213426592"/>
        <c:axId val="213430120"/>
      </c:lineChart>
      <c:dateAx>
        <c:axId val="213426592"/>
        <c:scaling>
          <c:orientation val="minMax"/>
        </c:scaling>
        <c:delete val="1"/>
        <c:axPos val="b"/>
        <c:numFmt formatCode="ge" sourceLinked="1"/>
        <c:majorTickMark val="none"/>
        <c:minorTickMark val="none"/>
        <c:tickLblPos val="none"/>
        <c:crossAx val="213430120"/>
        <c:crosses val="autoZero"/>
        <c:auto val="1"/>
        <c:lblOffset val="100"/>
        <c:baseTimeUnit val="years"/>
      </c:dateAx>
      <c:valAx>
        <c:axId val="21343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302.52999999999997</c:v>
                </c:pt>
                <c:pt idx="1">
                  <c:v>330.26</c:v>
                </c:pt>
                <c:pt idx="2">
                  <c:v>379.7</c:v>
                </c:pt>
                <c:pt idx="3">
                  <c:v>439.16</c:v>
                </c:pt>
                <c:pt idx="4">
                  <c:v>384.18</c:v>
                </c:pt>
              </c:numCache>
            </c:numRef>
          </c:val>
        </c:ser>
        <c:dLbls>
          <c:showLegendKey val="0"/>
          <c:showVal val="0"/>
          <c:showCatName val="0"/>
          <c:showSerName val="0"/>
          <c:showPercent val="0"/>
          <c:showBubbleSize val="0"/>
        </c:dLbls>
        <c:gapWidth val="150"/>
        <c:axId val="213431296"/>
        <c:axId val="2152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213431296"/>
        <c:axId val="215287392"/>
      </c:lineChart>
      <c:dateAx>
        <c:axId val="213431296"/>
        <c:scaling>
          <c:orientation val="minMax"/>
        </c:scaling>
        <c:delete val="1"/>
        <c:axPos val="b"/>
        <c:numFmt formatCode="ge" sourceLinked="1"/>
        <c:majorTickMark val="none"/>
        <c:minorTickMark val="none"/>
        <c:tickLblPos val="none"/>
        <c:crossAx val="215287392"/>
        <c:crosses val="autoZero"/>
        <c:auto val="1"/>
        <c:lblOffset val="100"/>
        <c:baseTimeUnit val="years"/>
      </c:dateAx>
      <c:valAx>
        <c:axId val="2152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20.440000000000001</c:v>
                </c:pt>
                <c:pt idx="1">
                  <c:v>21.84</c:v>
                </c:pt>
                <c:pt idx="2">
                  <c:v>21.02</c:v>
                </c:pt>
                <c:pt idx="3">
                  <c:v>22</c:v>
                </c:pt>
                <c:pt idx="4">
                  <c:v>20.37</c:v>
                </c:pt>
              </c:numCache>
            </c:numRef>
          </c:val>
        </c:ser>
        <c:dLbls>
          <c:showLegendKey val="0"/>
          <c:showVal val="0"/>
          <c:showCatName val="0"/>
          <c:showSerName val="0"/>
          <c:showPercent val="0"/>
          <c:showBubbleSize val="0"/>
        </c:dLbls>
        <c:gapWidth val="150"/>
        <c:axId val="215288568"/>
        <c:axId val="2152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215288568"/>
        <c:axId val="215288960"/>
      </c:lineChart>
      <c:dateAx>
        <c:axId val="215288568"/>
        <c:scaling>
          <c:orientation val="minMax"/>
        </c:scaling>
        <c:delete val="1"/>
        <c:axPos val="b"/>
        <c:numFmt formatCode="ge" sourceLinked="1"/>
        <c:majorTickMark val="none"/>
        <c:minorTickMark val="none"/>
        <c:tickLblPos val="none"/>
        <c:crossAx val="215288960"/>
        <c:crosses val="autoZero"/>
        <c:auto val="1"/>
        <c:lblOffset val="100"/>
        <c:baseTimeUnit val="years"/>
      </c:dateAx>
      <c:valAx>
        <c:axId val="2152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8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77.47</c:v>
                </c:pt>
                <c:pt idx="1">
                  <c:v>77.78</c:v>
                </c:pt>
                <c:pt idx="2">
                  <c:v>79.72</c:v>
                </c:pt>
                <c:pt idx="3">
                  <c:v>81.260000000000005</c:v>
                </c:pt>
                <c:pt idx="4">
                  <c:v>89.58</c:v>
                </c:pt>
              </c:numCache>
            </c:numRef>
          </c:val>
        </c:ser>
        <c:dLbls>
          <c:showLegendKey val="0"/>
          <c:showVal val="0"/>
          <c:showCatName val="0"/>
          <c:showSerName val="0"/>
          <c:showPercent val="0"/>
          <c:showBubbleSize val="0"/>
        </c:dLbls>
        <c:gapWidth val="150"/>
        <c:axId val="215290136"/>
        <c:axId val="2152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215290136"/>
        <c:axId val="215290528"/>
      </c:lineChart>
      <c:dateAx>
        <c:axId val="215290136"/>
        <c:scaling>
          <c:orientation val="minMax"/>
        </c:scaling>
        <c:delete val="1"/>
        <c:axPos val="b"/>
        <c:numFmt formatCode="ge" sourceLinked="1"/>
        <c:majorTickMark val="none"/>
        <c:minorTickMark val="none"/>
        <c:tickLblPos val="none"/>
        <c:crossAx val="215290528"/>
        <c:crosses val="autoZero"/>
        <c:auto val="1"/>
        <c:lblOffset val="100"/>
        <c:baseTimeUnit val="years"/>
      </c:dateAx>
      <c:valAx>
        <c:axId val="2152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40" zoomScaleNormal="40" zoomScaleSheetLayoutView="40" workbookViewId="0">
      <selection activeCell="CT19" sqref="CT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佐渡市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59606</v>
      </c>
      <c r="AM8" s="47"/>
      <c r="AN8" s="47"/>
      <c r="AO8" s="47"/>
      <c r="AP8" s="47"/>
      <c r="AQ8" s="47"/>
      <c r="AR8" s="47"/>
      <c r="AS8" s="47"/>
      <c r="AT8" s="43">
        <f>データ!S6</f>
        <v>855.61</v>
      </c>
      <c r="AU8" s="43"/>
      <c r="AV8" s="43"/>
      <c r="AW8" s="43"/>
      <c r="AX8" s="43"/>
      <c r="AY8" s="43"/>
      <c r="AZ8" s="43"/>
      <c r="BA8" s="43"/>
      <c r="BB8" s="43">
        <f>データ!T6</f>
        <v>69.66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2.31</v>
      </c>
      <c r="Q10" s="43"/>
      <c r="R10" s="43"/>
      <c r="S10" s="43"/>
      <c r="T10" s="43"/>
      <c r="U10" s="43"/>
      <c r="V10" s="43"/>
      <c r="W10" s="43">
        <f>データ!P6</f>
        <v>83.76</v>
      </c>
      <c r="X10" s="43"/>
      <c r="Y10" s="43"/>
      <c r="Z10" s="43"/>
      <c r="AA10" s="43"/>
      <c r="AB10" s="43"/>
      <c r="AC10" s="43"/>
      <c r="AD10" s="47">
        <f>データ!Q6</f>
        <v>4212</v>
      </c>
      <c r="AE10" s="47"/>
      <c r="AF10" s="47"/>
      <c r="AG10" s="47"/>
      <c r="AH10" s="47"/>
      <c r="AI10" s="47"/>
      <c r="AJ10" s="47"/>
      <c r="AK10" s="2"/>
      <c r="AL10" s="47">
        <f>データ!U6</f>
        <v>1363</v>
      </c>
      <c r="AM10" s="47"/>
      <c r="AN10" s="47"/>
      <c r="AO10" s="47"/>
      <c r="AP10" s="47"/>
      <c r="AQ10" s="47"/>
      <c r="AR10" s="47"/>
      <c r="AS10" s="47"/>
      <c r="AT10" s="43">
        <f>データ!V6</f>
        <v>1.07</v>
      </c>
      <c r="AU10" s="43"/>
      <c r="AV10" s="43"/>
      <c r="AW10" s="43"/>
      <c r="AX10" s="43"/>
      <c r="AY10" s="43"/>
      <c r="AZ10" s="43"/>
      <c r="BA10" s="43"/>
      <c r="BB10" s="43">
        <f>データ!W6</f>
        <v>1273.83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108</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152242</v>
      </c>
      <c r="D6" s="31">
        <f t="shared" si="3"/>
        <v>47</v>
      </c>
      <c r="E6" s="31">
        <f t="shared" si="3"/>
        <v>17</v>
      </c>
      <c r="F6" s="31">
        <f t="shared" si="3"/>
        <v>6</v>
      </c>
      <c r="G6" s="31">
        <f t="shared" si="3"/>
        <v>0</v>
      </c>
      <c r="H6" s="31" t="str">
        <f t="shared" si="3"/>
        <v>新潟県　佐渡市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2.31</v>
      </c>
      <c r="P6" s="32">
        <f t="shared" si="3"/>
        <v>83.76</v>
      </c>
      <c r="Q6" s="32">
        <f t="shared" si="3"/>
        <v>4212</v>
      </c>
      <c r="R6" s="32">
        <f t="shared" si="3"/>
        <v>59606</v>
      </c>
      <c r="S6" s="32">
        <f t="shared" si="3"/>
        <v>855.61</v>
      </c>
      <c r="T6" s="32">
        <f t="shared" si="3"/>
        <v>69.66</v>
      </c>
      <c r="U6" s="32">
        <f t="shared" si="3"/>
        <v>1363</v>
      </c>
      <c r="V6" s="32">
        <f t="shared" si="3"/>
        <v>1.07</v>
      </c>
      <c r="W6" s="32">
        <f t="shared" si="3"/>
        <v>1273.83</v>
      </c>
      <c r="X6" s="33">
        <f>IF(X7="",NA(),X7)</f>
        <v>102.11</v>
      </c>
      <c r="Y6" s="33">
        <f t="shared" ref="Y6:AG6" si="4">IF(Y7="",NA(),Y7)</f>
        <v>100.92</v>
      </c>
      <c r="Z6" s="33">
        <f t="shared" si="4"/>
        <v>84.13</v>
      </c>
      <c r="AA6" s="33">
        <f t="shared" si="4"/>
        <v>89.86</v>
      </c>
      <c r="AB6" s="33">
        <f t="shared" si="4"/>
        <v>103.48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804.21</v>
      </c>
      <c r="BK6" s="33">
        <f t="shared" si="7"/>
        <v>866.07</v>
      </c>
      <c r="BL6" s="33">
        <f t="shared" si="7"/>
        <v>827.19</v>
      </c>
      <c r="BM6" s="33">
        <f t="shared" si="7"/>
        <v>817.63</v>
      </c>
      <c r="BN6" s="33">
        <f t="shared" si="7"/>
        <v>830.5</v>
      </c>
      <c r="BO6" s="32" t="str">
        <f>IF(BO7="","",IF(BO7="-","【-】","【"&amp;SUBSTITUTE(TEXT(BO7,"#,##0.00"),"-","△")&amp;"】"))</f>
        <v>【1,078.58】</v>
      </c>
      <c r="BP6" s="33">
        <f>IF(BP7="",NA(),BP7)</f>
        <v>90.24</v>
      </c>
      <c r="BQ6" s="33">
        <f t="shared" ref="BQ6:BY6" si="8">IF(BQ7="",NA(),BQ7)</f>
        <v>75.349999999999994</v>
      </c>
      <c r="BR6" s="33">
        <f t="shared" si="8"/>
        <v>64.98</v>
      </c>
      <c r="BS6" s="33">
        <f t="shared" si="8"/>
        <v>54.06</v>
      </c>
      <c r="BT6" s="33">
        <f t="shared" si="8"/>
        <v>60.79</v>
      </c>
      <c r="BU6" s="33">
        <f t="shared" si="8"/>
        <v>48.08</v>
      </c>
      <c r="BV6" s="33">
        <f t="shared" si="8"/>
        <v>43.46</v>
      </c>
      <c r="BW6" s="33">
        <f t="shared" si="8"/>
        <v>45.01</v>
      </c>
      <c r="BX6" s="33">
        <f t="shared" si="8"/>
        <v>46.31</v>
      </c>
      <c r="BY6" s="33">
        <f t="shared" si="8"/>
        <v>43.66</v>
      </c>
      <c r="BZ6" s="32" t="str">
        <f>IF(BZ7="","",IF(BZ7="-","【-】","【"&amp;SUBSTITUTE(TEXT(BZ7,"#,##0.00"),"-","△")&amp;"】"))</f>
        <v>【40.39】</v>
      </c>
      <c r="CA6" s="33">
        <f>IF(CA7="",NA(),CA7)</f>
        <v>302.52999999999997</v>
      </c>
      <c r="CB6" s="33">
        <f t="shared" ref="CB6:CJ6" si="9">IF(CB7="",NA(),CB7)</f>
        <v>330.26</v>
      </c>
      <c r="CC6" s="33">
        <f t="shared" si="9"/>
        <v>379.7</v>
      </c>
      <c r="CD6" s="33">
        <f t="shared" si="9"/>
        <v>439.16</v>
      </c>
      <c r="CE6" s="33">
        <f t="shared" si="9"/>
        <v>384.18</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20.440000000000001</v>
      </c>
      <c r="CM6" s="33">
        <f t="shared" ref="CM6:CU6" si="10">IF(CM7="",NA(),CM7)</f>
        <v>21.84</v>
      </c>
      <c r="CN6" s="33">
        <f t="shared" si="10"/>
        <v>21.02</v>
      </c>
      <c r="CO6" s="33">
        <f t="shared" si="10"/>
        <v>22</v>
      </c>
      <c r="CP6" s="33">
        <f t="shared" si="10"/>
        <v>20.37</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77.47</v>
      </c>
      <c r="CX6" s="33">
        <f t="shared" ref="CX6:DF6" si="11">IF(CX7="",NA(),CX7)</f>
        <v>77.78</v>
      </c>
      <c r="CY6" s="33">
        <f t="shared" si="11"/>
        <v>79.72</v>
      </c>
      <c r="CZ6" s="33">
        <f t="shared" si="11"/>
        <v>81.260000000000005</v>
      </c>
      <c r="DA6" s="33">
        <f t="shared" si="11"/>
        <v>89.58</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152242</v>
      </c>
      <c r="D7" s="35">
        <v>47</v>
      </c>
      <c r="E7" s="35">
        <v>17</v>
      </c>
      <c r="F7" s="35">
        <v>6</v>
      </c>
      <c r="G7" s="35">
        <v>0</v>
      </c>
      <c r="H7" s="35" t="s">
        <v>96</v>
      </c>
      <c r="I7" s="35" t="s">
        <v>97</v>
      </c>
      <c r="J7" s="35" t="s">
        <v>98</v>
      </c>
      <c r="K7" s="35" t="s">
        <v>99</v>
      </c>
      <c r="L7" s="35" t="s">
        <v>100</v>
      </c>
      <c r="M7" s="36" t="s">
        <v>101</v>
      </c>
      <c r="N7" s="36" t="s">
        <v>102</v>
      </c>
      <c r="O7" s="36">
        <v>2.31</v>
      </c>
      <c r="P7" s="36">
        <v>83.76</v>
      </c>
      <c r="Q7" s="36">
        <v>4212</v>
      </c>
      <c r="R7" s="36">
        <v>59606</v>
      </c>
      <c r="S7" s="36">
        <v>855.61</v>
      </c>
      <c r="T7" s="36">
        <v>69.66</v>
      </c>
      <c r="U7" s="36">
        <v>1363</v>
      </c>
      <c r="V7" s="36">
        <v>1.07</v>
      </c>
      <c r="W7" s="36">
        <v>1273.83</v>
      </c>
      <c r="X7" s="36">
        <v>102.11</v>
      </c>
      <c r="Y7" s="36">
        <v>100.92</v>
      </c>
      <c r="Z7" s="36">
        <v>84.13</v>
      </c>
      <c r="AA7" s="36">
        <v>89.86</v>
      </c>
      <c r="AB7" s="36">
        <v>103.48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804.21</v>
      </c>
      <c r="BK7" s="36">
        <v>866.07</v>
      </c>
      <c r="BL7" s="36">
        <v>827.19</v>
      </c>
      <c r="BM7" s="36">
        <v>817.63</v>
      </c>
      <c r="BN7" s="36">
        <v>830.5</v>
      </c>
      <c r="BO7" s="36">
        <v>1078.58</v>
      </c>
      <c r="BP7" s="36">
        <v>90.24</v>
      </c>
      <c r="BQ7" s="36">
        <v>75.349999999999994</v>
      </c>
      <c r="BR7" s="36">
        <v>64.98</v>
      </c>
      <c r="BS7" s="36">
        <v>54.06</v>
      </c>
      <c r="BT7" s="36">
        <v>60.79</v>
      </c>
      <c r="BU7" s="36">
        <v>48.08</v>
      </c>
      <c r="BV7" s="36">
        <v>43.46</v>
      </c>
      <c r="BW7" s="36">
        <v>45.01</v>
      </c>
      <c r="BX7" s="36">
        <v>46.31</v>
      </c>
      <c r="BY7" s="36">
        <v>43.66</v>
      </c>
      <c r="BZ7" s="36">
        <v>40.39</v>
      </c>
      <c r="CA7" s="36">
        <v>302.52999999999997</v>
      </c>
      <c r="CB7" s="36">
        <v>330.26</v>
      </c>
      <c r="CC7" s="36">
        <v>379.7</v>
      </c>
      <c r="CD7" s="36">
        <v>439.16</v>
      </c>
      <c r="CE7" s="36">
        <v>384.18</v>
      </c>
      <c r="CF7" s="36">
        <v>313.41000000000003</v>
      </c>
      <c r="CG7" s="36">
        <v>359.48</v>
      </c>
      <c r="CH7" s="36">
        <v>350.91</v>
      </c>
      <c r="CI7" s="36">
        <v>349.08</v>
      </c>
      <c r="CJ7" s="36">
        <v>382.09</v>
      </c>
      <c r="CK7" s="36">
        <v>419.5</v>
      </c>
      <c r="CL7" s="36">
        <v>20.440000000000001</v>
      </c>
      <c r="CM7" s="36">
        <v>21.84</v>
      </c>
      <c r="CN7" s="36">
        <v>21.02</v>
      </c>
      <c r="CO7" s="36">
        <v>22</v>
      </c>
      <c r="CP7" s="36">
        <v>20.37</v>
      </c>
      <c r="CQ7" s="36">
        <v>37.4</v>
      </c>
      <c r="CR7" s="36">
        <v>37.130000000000003</v>
      </c>
      <c r="CS7" s="36">
        <v>38.24</v>
      </c>
      <c r="CT7" s="36">
        <v>39.42</v>
      </c>
      <c r="CU7" s="36">
        <v>39.68</v>
      </c>
      <c r="CV7" s="36">
        <v>35.64</v>
      </c>
      <c r="CW7" s="36">
        <v>77.47</v>
      </c>
      <c r="CX7" s="36">
        <v>77.78</v>
      </c>
      <c r="CY7" s="36">
        <v>79.72</v>
      </c>
      <c r="CZ7" s="36">
        <v>81.260000000000005</v>
      </c>
      <c r="DA7" s="36">
        <v>89.58</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2016-02-10T06:02:07Z</cp:lastPrinted>
  <dcterms:created xsi:type="dcterms:W3CDTF">2016-02-03T09:20:21Z</dcterms:created>
  <dcterms:modified xsi:type="dcterms:W3CDTF">2016-02-22T00:23:22Z</dcterms:modified>
  <cp:category/>
</cp:coreProperties>
</file>