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<sst xmlns="http://schemas.openxmlformats.org/spreadsheetml/2006/main" count="217" uniqueCount="107">
  <si>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</si>
  <si>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</si>
  <si>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</si>
  <si>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</si>
  <si>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</si>
  <si>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</si>
  <si>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</si>
  <si>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</si>
  <si>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</si>
  <si>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</si>
  <si>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</si>
  <si>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</si>
  <si>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</si>
  <si>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</si>
  <si>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</si>
  <si>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</si>
  <si>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</si>
  <si>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</si>
  <si>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</si>
  <si>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</si>
  <si>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</si>
  <si>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</si>
  <si>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</si>
  <si>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</si>
  <si>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</si>
  <si>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</si>
  <si>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</si>
  <si>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</si>
  <si>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</si>
  <si>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</si>
  <si>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</si>
  <si>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</si>
  <si>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</si>
  <si>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</si>
  <si>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</si>
  <si>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</si>
  <si>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</si>
  <si>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</si>
  <si>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</si>
  <si>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</si>
  <si>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</si>
  <si>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</si>
  <si>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</si>
  <si>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</si>
  <si>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</si>
  <si>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</si>
  <si>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</si>
  <si>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</si>
  <si>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</si>
  <si>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</si>
  <si>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</si>
  <si>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</si>
  <si>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</si>
  <si>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</si>
  <si>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</si>
  <si>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</si>
  <si>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</si>
  <si>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</si>
  <si>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</si>
  <si>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</si>
  <si>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</si>
  <si>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</si>
  <si>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</si>
  <si>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</si>
  <si>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</si>
  <si>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</si>
  <si>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</si>
  <si>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</si>
  <si>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</si>
  <si>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</si>
  <si>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</si>
  <si>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</si>
  <si>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</si>
  <si>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</si>
  <si>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</si>
  <si>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</si>
  <si>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</si>
  <si>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</si>
  <si>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</si>
  <si>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</si>
  <si>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</si>
  <si>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</si>
  <si>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</si>
  <si>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</si>
  <si>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</si>
  <si>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</si>
  <si>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</si>
  <si>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</si>
  <si>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</si>
  <si>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</si>
  <si>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</si>
  <si>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</si>
  <si>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</si>
  <si>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</si>
  <si>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</si>
  <si>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</si>
  <si>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</si>
  <si>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</si>
  <si>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</si>
  <si>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</si>
  <si>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</si>
  <si>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</si>
  <si>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</si>
  <si>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</si>
  <si>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より簡易水道区域が経営統合されることから、水道事業の経営は今まで以上に厳しくなることが予想される。特に財政面では既に厳しい現実に直面しており、一般会計からの繰入金により水道料金の値上げを抑制しているが、人口減少に伴う料金収入の減少や施設・管路の更新にかかる費用が増大することを考慮すると、料金の値上げが必要不可欠な状況になっている。　　　　　　　　　　　　長期を見据えた新水道ビジョン及び経営戦略を作成し健全な経営に勤めていく必要がある。</t>
    <rPh sb="1" eb="3">
      <t>ヘイセイ</t>
    </rPh>
    <rPh sb="5" eb="7">
      <t>ネンド</t>
    </rPh>
    <rPh sb="9" eb="11">
      <t>カンイ</t>
    </rPh>
    <rPh sb="11" eb="13">
      <t>スイドウ</t>
    </rPh>
    <rPh sb="13" eb="15">
      <t>クイキ</t>
    </rPh>
    <rPh sb="16" eb="18">
      <t>ケイエイ</t>
    </rPh>
    <rPh sb="18" eb="20">
      <t>トウゴウ</t>
    </rPh>
    <rPh sb="28" eb="30">
      <t>スイドウ</t>
    </rPh>
    <rPh sb="30" eb="32">
      <t>ジギョウ</t>
    </rPh>
    <rPh sb="33" eb="35">
      <t>ケイエイ</t>
    </rPh>
    <rPh sb="36" eb="37">
      <t>イマ</t>
    </rPh>
    <rPh sb="39" eb="41">
      <t>イジョウ</t>
    </rPh>
    <rPh sb="42" eb="43">
      <t>キビ</t>
    </rPh>
    <rPh sb="50" eb="52">
      <t>ヨソウ</t>
    </rPh>
    <rPh sb="56" eb="57">
      <t>トク</t>
    </rPh>
    <rPh sb="58" eb="61">
      <t>ザイセイメン</t>
    </rPh>
    <rPh sb="63" eb="64">
      <t>スデ</t>
    </rPh>
    <rPh sb="65" eb="66">
      <t>キビ</t>
    </rPh>
    <rPh sb="68" eb="70">
      <t>ゲンジツ</t>
    </rPh>
    <rPh sb="71" eb="73">
      <t>チョクメン</t>
    </rPh>
    <rPh sb="78" eb="80">
      <t>イッパン</t>
    </rPh>
    <rPh sb="80" eb="82">
      <t>カイケイ</t>
    </rPh>
    <rPh sb="85" eb="87">
      <t>クリイレ</t>
    </rPh>
    <rPh sb="87" eb="88">
      <t>キン</t>
    </rPh>
    <rPh sb="91" eb="93">
      <t>スイドウ</t>
    </rPh>
    <rPh sb="93" eb="95">
      <t>リョウキン</t>
    </rPh>
    <rPh sb="96" eb="98">
      <t>ネア</t>
    </rPh>
    <rPh sb="100" eb="102">
      <t>ヨクセイ</t>
    </rPh>
    <rPh sb="108" eb="110">
      <t>ジンコウ</t>
    </rPh>
    <rPh sb="110" eb="112">
      <t>ゲンショウ</t>
    </rPh>
    <rPh sb="113" eb="114">
      <t>トモナ</t>
    </rPh>
    <rPh sb="115" eb="117">
      <t>リョウキン</t>
    </rPh>
    <rPh sb="117" eb="119">
      <t>シュウニュウ</t>
    </rPh>
    <rPh sb="120" eb="122">
      <t>ゲンショウ</t>
    </rPh>
    <rPh sb="123" eb="125">
      <t>シセツ</t>
    </rPh>
    <rPh sb="126" eb="128">
      <t>カンロ</t>
    </rPh>
    <rPh sb="129" eb="131">
      <t>コウシン</t>
    </rPh>
    <rPh sb="135" eb="137">
      <t>ヒヨウ</t>
    </rPh>
    <rPh sb="138" eb="140">
      <t>ゾウダイ</t>
    </rPh>
    <rPh sb="145" eb="147">
      <t>コウリョ</t>
    </rPh>
    <rPh sb="151" eb="153">
      <t>リョウキン</t>
    </rPh>
    <rPh sb="154" eb="156">
      <t>ネア</t>
    </rPh>
    <rPh sb="158" eb="160">
      <t>ヒツヨウ</t>
    </rPh>
    <rPh sb="160" eb="163">
      <t>フカケツ</t>
    </rPh>
    <rPh sb="164" eb="166">
      <t>ジョウキョウ</t>
    </rPh>
    <rPh sb="185" eb="187">
      <t>チョウキ</t>
    </rPh>
    <rPh sb="188" eb="190">
      <t>ミス</t>
    </rPh>
    <rPh sb="192" eb="193">
      <t>シン</t>
    </rPh>
    <rPh sb="193" eb="195">
      <t>スイドウ</t>
    </rPh>
    <rPh sb="199" eb="200">
      <t>オヨ</t>
    </rPh>
    <rPh sb="201" eb="203">
      <t>ケイエイ</t>
    </rPh>
    <rPh sb="203" eb="205">
      <t>センリャク</t>
    </rPh>
    <rPh sb="206" eb="208">
      <t>サクセイ</t>
    </rPh>
    <rPh sb="209" eb="211">
      <t>ケンゼン</t>
    </rPh>
    <rPh sb="212" eb="214">
      <t>ケイエイ</t>
    </rPh>
    <rPh sb="215" eb="216">
      <t>ツト</t>
    </rPh>
    <rPh sb="220" eb="222">
      <t>ヒツヨウ</t>
    </rPh>
    <phoneticPr fontId="4"/>
  </si>
  <si>
    <t>　法定耐用年数に達した施設・管路が多く、補助事業を活用し限りある財源の中で更新を進めているが更新率が経年化率を下回っており法定耐用年数での更新は不可能な状況にある。これにより経年化率は今後も上昇することが見込まれることから、更新投資の増強と長寿命化を兼ねた更新工事の実施による実質的な経年化率の抑制が不可欠な状況である。</t>
    <rPh sb="1" eb="3">
      <t>ホウテイ</t>
    </rPh>
    <rPh sb="3" eb="5">
      <t>タイヨウ</t>
    </rPh>
    <rPh sb="5" eb="7">
      <t>ネンスウ</t>
    </rPh>
    <rPh sb="8" eb="9">
      <t>タッ</t>
    </rPh>
    <rPh sb="11" eb="13">
      <t>シセツ</t>
    </rPh>
    <rPh sb="14" eb="16">
      <t>カンロ</t>
    </rPh>
    <rPh sb="17" eb="18">
      <t>オオ</t>
    </rPh>
    <rPh sb="20" eb="22">
      <t>ホジョ</t>
    </rPh>
    <rPh sb="22" eb="24">
      <t>ジギョウ</t>
    </rPh>
    <rPh sb="25" eb="27">
      <t>カツヨウ</t>
    </rPh>
    <rPh sb="28" eb="29">
      <t>カギ</t>
    </rPh>
    <rPh sb="32" eb="34">
      <t>ザイゲン</t>
    </rPh>
    <rPh sb="35" eb="36">
      <t>ナカ</t>
    </rPh>
    <rPh sb="37" eb="39">
      <t>コウシン</t>
    </rPh>
    <rPh sb="40" eb="41">
      <t>スス</t>
    </rPh>
    <rPh sb="46" eb="48">
      <t>コウシン</t>
    </rPh>
    <rPh sb="48" eb="49">
      <t>リツ</t>
    </rPh>
    <rPh sb="50" eb="53">
      <t>ケイネンカ</t>
    </rPh>
    <rPh sb="53" eb="54">
      <t>リツ</t>
    </rPh>
    <rPh sb="55" eb="57">
      <t>シタマワ</t>
    </rPh>
    <rPh sb="61" eb="63">
      <t>ホウテイ</t>
    </rPh>
    <rPh sb="63" eb="65">
      <t>タイヨウ</t>
    </rPh>
    <rPh sb="65" eb="67">
      <t>ネンスウ</t>
    </rPh>
    <rPh sb="69" eb="71">
      <t>コウシン</t>
    </rPh>
    <rPh sb="72" eb="75">
      <t>フカノウ</t>
    </rPh>
    <rPh sb="76" eb="78">
      <t>ジョウキョウ</t>
    </rPh>
    <rPh sb="87" eb="90">
      <t>ケイネンカ</t>
    </rPh>
    <rPh sb="90" eb="91">
      <t>リツ</t>
    </rPh>
    <rPh sb="92" eb="94">
      <t>コンゴ</t>
    </rPh>
    <rPh sb="95" eb="97">
      <t>ジョウショウ</t>
    </rPh>
    <rPh sb="102" eb="104">
      <t>ミコ</t>
    </rPh>
    <rPh sb="112" eb="114">
      <t>コウシン</t>
    </rPh>
    <rPh sb="114" eb="116">
      <t>トウシ</t>
    </rPh>
    <rPh sb="117" eb="119">
      <t>ゾウキョウ</t>
    </rPh>
    <rPh sb="120" eb="121">
      <t>チョウ</t>
    </rPh>
    <rPh sb="121" eb="124">
      <t>ジュミョウカ</t>
    </rPh>
    <rPh sb="125" eb="126">
      <t>カ</t>
    </rPh>
    <rPh sb="128" eb="130">
      <t>コウシン</t>
    </rPh>
    <rPh sb="130" eb="132">
      <t>コウジ</t>
    </rPh>
    <rPh sb="133" eb="135">
      <t>ジッシ</t>
    </rPh>
    <rPh sb="138" eb="141">
      <t>ジッシツテキ</t>
    </rPh>
    <rPh sb="142" eb="144">
      <t>ケイネン</t>
    </rPh>
    <rPh sb="144" eb="145">
      <t>カ</t>
    </rPh>
    <rPh sb="145" eb="146">
      <t>リツ</t>
    </rPh>
    <rPh sb="147" eb="149">
      <t>ヨクセイ</t>
    </rPh>
    <rPh sb="150" eb="153">
      <t>フカケツ</t>
    </rPh>
    <rPh sb="154" eb="156">
      <t>ジョウキョウ</t>
    </rPh>
    <phoneticPr fontId="4"/>
  </si>
  <si>
    <t>　経常収支比率については収益の減及び費用の増により類似団体平均値を下回っている。有収率は前年に比べ微増はしたが、人口減少により給水人口が減り続けていることと、財源不足により更新ができていない老朽管等による漏水が多く有収率が低いままでいることから、企業債残高対給水収益比率や給水原価の高さ、料金回収率の低さに繋がっている。　　　また、当市の地域・地形に因る特性から投資効率（資本利益率）が低いことが収益率や施設利用率の低迷、給水原価の高騰に大きな影響を与えている。今後は更に投資効率の極めて低い旧簡易水道を統合した影響が顕著となり経営効率が悪化することが予測される。</t>
    <rPh sb="1" eb="3">
      <t>ケイジョウ</t>
    </rPh>
    <rPh sb="3" eb="5">
      <t>シュウシ</t>
    </rPh>
    <rPh sb="5" eb="7">
      <t>ヒリツ</t>
    </rPh>
    <rPh sb="12" eb="14">
      <t>シュウエキ</t>
    </rPh>
    <rPh sb="15" eb="16">
      <t>ゲン</t>
    </rPh>
    <rPh sb="16" eb="17">
      <t>オヨ</t>
    </rPh>
    <rPh sb="18" eb="20">
      <t>ヒヨウ</t>
    </rPh>
    <rPh sb="21" eb="22">
      <t>ゾウ</t>
    </rPh>
    <rPh sb="25" eb="27">
      <t>ルイジ</t>
    </rPh>
    <rPh sb="27" eb="29">
      <t>ダンタイ</t>
    </rPh>
    <rPh sb="29" eb="32">
      <t>ヘイキンチ</t>
    </rPh>
    <rPh sb="33" eb="35">
      <t>シタマワ</t>
    </rPh>
    <rPh sb="40" eb="41">
      <t>ユウ</t>
    </rPh>
    <rPh sb="41" eb="42">
      <t>シュウ</t>
    </rPh>
    <rPh sb="42" eb="43">
      <t>リツ</t>
    </rPh>
    <rPh sb="44" eb="46">
      <t>ゼンネン</t>
    </rPh>
    <rPh sb="47" eb="48">
      <t>クラ</t>
    </rPh>
    <rPh sb="49" eb="51">
      <t>ビゾウ</t>
    </rPh>
    <rPh sb="56" eb="58">
      <t>ジンコウ</t>
    </rPh>
    <rPh sb="58" eb="60">
      <t>ゲンショウ</t>
    </rPh>
    <rPh sb="63" eb="65">
      <t>キュウスイ</t>
    </rPh>
    <rPh sb="65" eb="67">
      <t>ジンコウ</t>
    </rPh>
    <rPh sb="68" eb="69">
      <t>ヘ</t>
    </rPh>
    <rPh sb="70" eb="71">
      <t>ツヅ</t>
    </rPh>
    <rPh sb="79" eb="81">
      <t>ザイゲン</t>
    </rPh>
    <rPh sb="81" eb="83">
      <t>ブソク</t>
    </rPh>
    <rPh sb="86" eb="88">
      <t>コウシン</t>
    </rPh>
    <rPh sb="95" eb="97">
      <t>ロウキュウ</t>
    </rPh>
    <rPh sb="97" eb="98">
      <t>カン</t>
    </rPh>
    <rPh sb="98" eb="99">
      <t>トウ</t>
    </rPh>
    <rPh sb="102" eb="104">
      <t>ロウスイ</t>
    </rPh>
    <rPh sb="105" eb="106">
      <t>オオ</t>
    </rPh>
    <rPh sb="107" eb="108">
      <t>ユウ</t>
    </rPh>
    <rPh sb="108" eb="109">
      <t>シュウ</t>
    </rPh>
    <rPh sb="109" eb="110">
      <t>リツ</t>
    </rPh>
    <rPh sb="111" eb="112">
      <t>ヒク</t>
    </rPh>
    <rPh sb="123" eb="125">
      <t>キギョウ</t>
    </rPh>
    <rPh sb="125" eb="126">
      <t>サイ</t>
    </rPh>
    <rPh sb="126" eb="128">
      <t>ザンダカ</t>
    </rPh>
    <rPh sb="128" eb="129">
      <t>タイ</t>
    </rPh>
    <rPh sb="129" eb="131">
      <t>キュウスイ</t>
    </rPh>
    <rPh sb="131" eb="133">
      <t>シュウエキ</t>
    </rPh>
    <rPh sb="133" eb="135">
      <t>ヒリツ</t>
    </rPh>
    <rPh sb="136" eb="138">
      <t>キュウスイ</t>
    </rPh>
    <rPh sb="138" eb="140">
      <t>ゲンカ</t>
    </rPh>
    <rPh sb="141" eb="142">
      <t>タカ</t>
    </rPh>
    <rPh sb="144" eb="146">
      <t>リョウキン</t>
    </rPh>
    <rPh sb="146" eb="148">
      <t>カイシュウ</t>
    </rPh>
    <rPh sb="148" eb="149">
      <t>リツ</t>
    </rPh>
    <rPh sb="150" eb="151">
      <t>ヒク</t>
    </rPh>
    <rPh sb="153" eb="154">
      <t>ツナ</t>
    </rPh>
    <rPh sb="166" eb="168">
      <t>トウシ</t>
    </rPh>
    <rPh sb="169" eb="171">
      <t>チイキ</t>
    </rPh>
    <rPh sb="172" eb="174">
      <t>チケイ</t>
    </rPh>
    <rPh sb="175" eb="176">
      <t>ヨ</t>
    </rPh>
    <rPh sb="177" eb="179">
      <t>トクセイ</t>
    </rPh>
    <rPh sb="181" eb="183">
      <t>トウシ</t>
    </rPh>
    <rPh sb="183" eb="185">
      <t>コウリツ</t>
    </rPh>
    <rPh sb="188" eb="190">
      <t>リエキ</t>
    </rPh>
    <rPh sb="190" eb="191">
      <t>リツ</t>
    </rPh>
    <rPh sb="193" eb="194">
      <t>ヒク</t>
    </rPh>
    <rPh sb="198" eb="200">
      <t>シュウエキ</t>
    </rPh>
    <rPh sb="200" eb="201">
      <t>リツ</t>
    </rPh>
    <rPh sb="202" eb="204">
      <t>シセツ</t>
    </rPh>
    <rPh sb="204" eb="207">
      <t>リヨウリツ</t>
    </rPh>
    <rPh sb="208" eb="210">
      <t>テイメイ</t>
    </rPh>
    <rPh sb="211" eb="213">
      <t>キュウスイ</t>
    </rPh>
    <rPh sb="213" eb="215">
      <t>ゲンカ</t>
    </rPh>
    <rPh sb="216" eb="218">
      <t>コウトウ</t>
    </rPh>
    <rPh sb="219" eb="220">
      <t>オオ</t>
    </rPh>
    <rPh sb="222" eb="224">
      <t>エイキョウ</t>
    </rPh>
    <rPh sb="225" eb="226">
      <t>アタ</t>
    </rPh>
    <rPh sb="231" eb="233">
      <t>コンゴ</t>
    </rPh>
    <rPh sb="234" eb="235">
      <t>サラ</t>
    </rPh>
    <rPh sb="236" eb="238">
      <t>トウシ</t>
    </rPh>
    <rPh sb="238" eb="240">
      <t>コウリツ</t>
    </rPh>
    <rPh sb="256" eb="258">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</si>
</sst>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2.17</c:v>
                </c:pt>
                <c:pt idx="1">
                  <c:v>1.42</c:v>
                </c:pt>
                <c:pt idx="2">
                  <c:v>1.85</c:v>
                </c:pt>
                <c:pt idx="3">
                  <c:v>1.48</c:v>
                </c:pt>
                <c:pt idx="4">
                  <c:v>1.26</c:v>
                </c:pt>
              </c:numCache>
            </c:numRef>
          </c:val>
        </c:ser>
        <c:dLbls>
          <c:showLegendKey val="0"/>
          <c:showVal val="0"/>
          <c:showCatName val="0"/>
          <c:showSerName val="0"/>
          <c:showPercent val="0"/>
          <c:showBubbleSize val="0"/>
        </c:dLbls>
        <c:gapWidth val="150"/>
        <c:axId val="76935936"/>
        <c:axId val="769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76935936"/>
        <c:axId val="76937856"/>
      </c:lineChart>
      <c:dateAx>
        <c:axId val="76935936"/>
        <c:scaling>
          <c:orientation val="minMax"/>
        </c:scaling>
        <c:delete val="1"/>
        <c:axPos val="b"/>
        <c:numFmt formatCode="ge" sourceLinked="1"/>
        <c:majorTickMark val="none"/>
        <c:minorTickMark val="none"/>
        <c:tickLblPos val="none"/>
        <c:crossAx val="76937856"/>
        <c:crosses val="autoZero"/>
        <c:auto val="1"/>
        <c:lblOffset val="100"/>
        <c:baseTimeUnit val="years"/>
      </c:dateAx>
      <c:valAx>
        <c:axId val="769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51.33</c:v>
                </c:pt>
                <c:pt idx="1">
                  <c:v>50.19</c:v>
                </c:pt>
                <c:pt idx="2">
                  <c:v>50.48</c:v>
                </c:pt>
                <c:pt idx="3">
                  <c:v>49.81</c:v>
                </c:pt>
                <c:pt idx="4">
                  <c:v>49.15</c:v>
                </c:pt>
              </c:numCache>
            </c:numRef>
          </c:val>
        </c:ser>
        <c:dLbls>
          <c:showLegendKey val="0"/>
          <c:showVal val="0"/>
          <c:showCatName val="0"/>
          <c:showSerName val="0"/>
          <c:showPercent val="0"/>
          <c:showBubbleSize val="0"/>
        </c:dLbls>
        <c:gapWidth val="150"/>
        <c:axId val="80946304"/>
        <c:axId val="809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0946304"/>
        <c:axId val="80948224"/>
      </c:lineChart>
      <c:dateAx>
        <c:axId val="80946304"/>
        <c:scaling>
          <c:orientation val="minMax"/>
        </c:scaling>
        <c:delete val="1"/>
        <c:axPos val="b"/>
        <c:numFmt formatCode="ge" sourceLinked="1"/>
        <c:majorTickMark val="none"/>
        <c:minorTickMark val="none"/>
        <c:tickLblPos val="none"/>
        <c:crossAx val="80948224"/>
        <c:crosses val="autoZero"/>
        <c:auto val="1"/>
        <c:lblOffset val="100"/>
        <c:baseTimeUnit val="years"/>
      </c:dateAx>
      <c:valAx>
        <c:axId val="809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81.599999999999994</c:v>
                </c:pt>
                <c:pt idx="1">
                  <c:v>83.27</c:v>
                </c:pt>
                <c:pt idx="2">
                  <c:v>80.239999999999995</c:v>
                </c:pt>
                <c:pt idx="3">
                  <c:v>79.37</c:v>
                </c:pt>
                <c:pt idx="4">
                  <c:v>79.790000000000006</c:v>
                </c:pt>
              </c:numCache>
            </c:numRef>
          </c:val>
        </c:ser>
        <c:dLbls>
          <c:showLegendKey val="0"/>
          <c:showVal val="0"/>
          <c:showCatName val="0"/>
          <c:showSerName val="0"/>
          <c:showPercent val="0"/>
          <c:showBubbleSize val="0"/>
        </c:dLbls>
        <c:gapWidth val="150"/>
        <c:axId val="80999168"/>
        <c:axId val="810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0999168"/>
        <c:axId val="81001088"/>
      </c:lineChart>
      <c:dateAx>
        <c:axId val="80999168"/>
        <c:scaling>
          <c:orientation val="minMax"/>
        </c:scaling>
        <c:delete val="1"/>
        <c:axPos val="b"/>
        <c:numFmt formatCode="ge" sourceLinked="1"/>
        <c:majorTickMark val="none"/>
        <c:minorTickMark val="none"/>
        <c:tickLblPos val="none"/>
        <c:crossAx val="81001088"/>
        <c:crosses val="autoZero"/>
        <c:auto val="1"/>
        <c:lblOffset val="100"/>
        <c:baseTimeUnit val="years"/>
      </c:dateAx>
      <c:valAx>
        <c:axId val="81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104.96</c:v>
                </c:pt>
                <c:pt idx="1">
                  <c:v>120.48</c:v>
                </c:pt>
                <c:pt idx="2">
                  <c:v>115.35</c:v>
                </c:pt>
                <c:pt idx="3">
                  <c:v>113.71</c:v>
                </c:pt>
                <c:pt idx="4">
                  <c:v>104.26</c:v>
                </c:pt>
              </c:numCache>
            </c:numRef>
          </c:val>
        </c:ser>
        <c:dLbls>
          <c:showLegendKey val="0"/>
          <c:showVal val="0"/>
          <c:showCatName val="0"/>
          <c:showSerName val="0"/>
          <c:showPercent val="0"/>
          <c:showBubbleSize val="0"/>
        </c:dLbls>
        <c:gapWidth val="150"/>
        <c:axId val="76984704"/>
        <c:axId val="769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76984704"/>
        <c:axId val="76986624"/>
      </c:lineChart>
      <c:dateAx>
        <c:axId val="76984704"/>
        <c:scaling>
          <c:orientation val="minMax"/>
        </c:scaling>
        <c:delete val="1"/>
        <c:axPos val="b"/>
        <c:numFmt formatCode="ge" sourceLinked="1"/>
        <c:majorTickMark val="none"/>
        <c:minorTickMark val="none"/>
        <c:tickLblPos val="none"/>
        <c:crossAx val="76986624"/>
        <c:crosses val="autoZero"/>
        <c:auto val="1"/>
        <c:lblOffset val="100"/>
        <c:baseTimeUnit val="years"/>
      </c:dateAx>
      <c:valAx>
        <c:axId val="7698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9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23.41</c:v>
                </c:pt>
                <c:pt idx="1">
                  <c:v>24.45</c:v>
                </c:pt>
                <c:pt idx="2">
                  <c:v>24.66</c:v>
                </c:pt>
                <c:pt idx="3">
                  <c:v>33.130000000000003</c:v>
                </c:pt>
                <c:pt idx="4">
                  <c:v>34.700000000000003</c:v>
                </c:pt>
              </c:numCache>
            </c:numRef>
          </c:val>
        </c:ser>
        <c:dLbls>
          <c:showLegendKey val="0"/>
          <c:showVal val="0"/>
          <c:showCatName val="0"/>
          <c:showSerName val="0"/>
          <c:showPercent val="0"/>
          <c:showBubbleSize val="0"/>
        </c:dLbls>
        <c:gapWidth val="150"/>
        <c:axId val="78589952"/>
        <c:axId val="785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78589952"/>
        <c:axId val="78591872"/>
      </c:lineChart>
      <c:dateAx>
        <c:axId val="78589952"/>
        <c:scaling>
          <c:orientation val="minMax"/>
        </c:scaling>
        <c:delete val="1"/>
        <c:axPos val="b"/>
        <c:numFmt formatCode="ge" sourceLinked="1"/>
        <c:majorTickMark val="none"/>
        <c:minorTickMark val="none"/>
        <c:tickLblPos val="none"/>
        <c:crossAx val="78591872"/>
        <c:crosses val="autoZero"/>
        <c:auto val="1"/>
        <c:lblOffset val="100"/>
        <c:baseTimeUnit val="years"/>
      </c:dateAx>
      <c:valAx>
        <c:axId val="785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2.69</c:v>
                </c:pt>
                <c:pt idx="1">
                  <c:v>2.74</c:v>
                </c:pt>
                <c:pt idx="2">
                  <c:v>2.91</c:v>
                </c:pt>
                <c:pt idx="3">
                  <c:v>5.78</c:v>
                </c:pt>
                <c:pt idx="4">
                  <c:v>6.39</c:v>
                </c:pt>
              </c:numCache>
            </c:numRef>
          </c:val>
        </c:ser>
        <c:dLbls>
          <c:showLegendKey val="0"/>
          <c:showVal val="0"/>
          <c:showCatName val="0"/>
          <c:showSerName val="0"/>
          <c:showPercent val="0"/>
          <c:showBubbleSize val="0"/>
        </c:dLbls>
        <c:gapWidth val="150"/>
        <c:axId val="78622080"/>
        <c:axId val="786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78622080"/>
        <c:axId val="78632448"/>
      </c:lineChart>
      <c:dateAx>
        <c:axId val="78622080"/>
        <c:scaling>
          <c:orientation val="minMax"/>
        </c:scaling>
        <c:delete val="1"/>
        <c:axPos val="b"/>
        <c:numFmt formatCode="ge" sourceLinked="1"/>
        <c:majorTickMark val="none"/>
        <c:minorTickMark val="none"/>
        <c:tickLblPos val="none"/>
        <c:crossAx val="78632448"/>
        <c:crosses val="autoZero"/>
        <c:auto val="1"/>
        <c:lblOffset val="100"/>
        <c:baseTimeUnit val="years"/>
      </c:dateAx>
      <c:valAx>
        <c:axId val="786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259136"/>
        <c:axId val="79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79259136"/>
        <c:axId val="79261056"/>
      </c:lineChart>
      <c:dateAx>
        <c:axId val="79259136"/>
        <c:scaling>
          <c:orientation val="minMax"/>
        </c:scaling>
        <c:delete val="1"/>
        <c:axPos val="b"/>
        <c:numFmt formatCode="ge" sourceLinked="1"/>
        <c:majorTickMark val="none"/>
        <c:minorTickMark val="none"/>
        <c:tickLblPos val="none"/>
        <c:crossAx val="79261056"/>
        <c:crosses val="autoZero"/>
        <c:auto val="1"/>
        <c:lblOffset val="100"/>
        <c:baseTimeUnit val="years"/>
      </c:dateAx>
      <c:valAx>
        <c:axId val="7926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233.87</c:v>
                </c:pt>
                <c:pt idx="1">
                  <c:v>380.19</c:v>
                </c:pt>
                <c:pt idx="2">
                  <c:v>288.43</c:v>
                </c:pt>
                <c:pt idx="3">
                  <c:v>177.44</c:v>
                </c:pt>
                <c:pt idx="4">
                  <c:v>192</c:v>
                </c:pt>
              </c:numCache>
            </c:numRef>
          </c:val>
        </c:ser>
        <c:dLbls>
          <c:showLegendKey val="0"/>
          <c:showVal val="0"/>
          <c:showCatName val="0"/>
          <c:showSerName val="0"/>
          <c:showPercent val="0"/>
          <c:showBubbleSize val="0"/>
        </c:dLbls>
        <c:gapWidth val="150"/>
        <c:axId val="80753792"/>
        <c:axId val="807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0753792"/>
        <c:axId val="80755712"/>
      </c:lineChart>
      <c:dateAx>
        <c:axId val="80753792"/>
        <c:scaling>
          <c:orientation val="minMax"/>
        </c:scaling>
        <c:delete val="1"/>
        <c:axPos val="b"/>
        <c:numFmt formatCode="ge" sourceLinked="1"/>
        <c:majorTickMark val="none"/>
        <c:minorTickMark val="none"/>
        <c:tickLblPos val="none"/>
        <c:crossAx val="80755712"/>
        <c:crosses val="autoZero"/>
        <c:auto val="1"/>
        <c:lblOffset val="100"/>
        <c:baseTimeUnit val="years"/>
      </c:dateAx>
      <c:valAx>
        <c:axId val="8075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7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992.17</c:v>
                </c:pt>
                <c:pt idx="1">
                  <c:v>961.2</c:v>
                </c:pt>
                <c:pt idx="2">
                  <c:v>997.73</c:v>
                </c:pt>
                <c:pt idx="3">
                  <c:v>1001.42</c:v>
                </c:pt>
                <c:pt idx="4">
                  <c:v>969.74</c:v>
                </c:pt>
              </c:numCache>
            </c:numRef>
          </c:val>
        </c:ser>
        <c:dLbls>
          <c:showLegendKey val="0"/>
          <c:showVal val="0"/>
          <c:showCatName val="0"/>
          <c:showSerName val="0"/>
          <c:showPercent val="0"/>
          <c:showBubbleSize val="0"/>
        </c:dLbls>
        <c:gapWidth val="150"/>
        <c:axId val="80790272"/>
        <c:axId val="80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0790272"/>
        <c:axId val="80792192"/>
      </c:lineChart>
      <c:dateAx>
        <c:axId val="80790272"/>
        <c:scaling>
          <c:orientation val="minMax"/>
        </c:scaling>
        <c:delete val="1"/>
        <c:axPos val="b"/>
        <c:numFmt formatCode="ge" sourceLinked="1"/>
        <c:majorTickMark val="none"/>
        <c:minorTickMark val="none"/>
        <c:tickLblPos val="none"/>
        <c:crossAx val="80792192"/>
        <c:crosses val="autoZero"/>
        <c:auto val="1"/>
        <c:lblOffset val="100"/>
        <c:baseTimeUnit val="years"/>
      </c:dateAx>
      <c:valAx>
        <c:axId val="8079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7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93.68</c:v>
                </c:pt>
                <c:pt idx="1">
                  <c:v>94.72</c:v>
                </c:pt>
                <c:pt idx="2">
                  <c:v>89.45</c:v>
                </c:pt>
                <c:pt idx="3">
                  <c:v>89.3</c:v>
                </c:pt>
                <c:pt idx="4">
                  <c:v>86.55</c:v>
                </c:pt>
              </c:numCache>
            </c:numRef>
          </c:val>
        </c:ser>
        <c:dLbls>
          <c:showLegendKey val="0"/>
          <c:showVal val="0"/>
          <c:showCatName val="0"/>
          <c:showSerName val="0"/>
          <c:showPercent val="0"/>
          <c:showBubbleSize val="0"/>
        </c:dLbls>
        <c:gapWidth val="150"/>
        <c:axId val="80892288"/>
        <c:axId val="808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0892288"/>
        <c:axId val="80894208"/>
      </c:lineChart>
      <c:dateAx>
        <c:axId val="80892288"/>
        <c:scaling>
          <c:orientation val="minMax"/>
        </c:scaling>
        <c:delete val="1"/>
        <c:axPos val="b"/>
        <c:numFmt formatCode="ge" sourceLinked="1"/>
        <c:majorTickMark val="none"/>
        <c:minorTickMark val="none"/>
        <c:tickLblPos val="none"/>
        <c:crossAx val="80894208"/>
        <c:crosses val="autoZero"/>
        <c:auto val="1"/>
        <c:lblOffset val="100"/>
        <c:baseTimeUnit val="years"/>
      </c:dateAx>
      <c:valAx>
        <c:axId val="80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244.36</c:v>
                </c:pt>
                <c:pt idx="1">
                  <c:v>249.5</c:v>
                </c:pt>
                <c:pt idx="2">
                  <c:v>265.02999999999997</c:v>
                </c:pt>
                <c:pt idx="3">
                  <c:v>265.7</c:v>
                </c:pt>
                <c:pt idx="4">
                  <c:v>275.08</c:v>
                </c:pt>
              </c:numCache>
            </c:numRef>
          </c:val>
        </c:ser>
        <c:dLbls>
          <c:showLegendKey val="0"/>
          <c:showVal val="0"/>
          <c:showCatName val="0"/>
          <c:showSerName val="0"/>
          <c:showPercent val="0"/>
          <c:showBubbleSize val="0"/>
        </c:dLbls>
        <c:gapWidth val="150"/>
        <c:axId val="80926208"/>
        <c:axId val="809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0926208"/>
        <c:axId val="80928128"/>
      </c:lineChart>
      <c:dateAx>
        <c:axId val="80926208"/>
        <c:scaling>
          <c:orientation val="minMax"/>
        </c:scaling>
        <c:delete val="1"/>
        <c:axPos val="b"/>
        <c:numFmt formatCode="ge" sourceLinked="1"/>
        <c:majorTickMark val="none"/>
        <c:minorTickMark val="none"/>
        <c:tickLblPos val="none"/>
        <c:crossAx val="80928128"/>
        <c:crosses val="autoZero"/>
        <c:auto val="1"/>
        <c:lblOffset val="100"/>
        <c:baseTimeUnit val="years"/>
      </c:dateAx>
      <c:valAx>
        <c:axId val="809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佐渡市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58527</v>
      </c>
      <c r="AJ8" s="56"/>
      <c r="AK8" s="56"/>
      <c r="AL8" s="56"/>
      <c r="AM8" s="56"/>
      <c r="AN8" s="56"/>
      <c r="AO8" s="56"/>
      <c r="AP8" s="57"/>
      <c r="AQ8" s="47">
        <f>データ!R6</f>
        <v>855.61</v>
      </c>
      <c r="AR8" s="47"/>
      <c r="AS8" s="47"/>
      <c r="AT8" s="47"/>
      <c r="AU8" s="47"/>
      <c r="AV8" s="47"/>
      <c r="AW8" s="47"/>
      <c r="AX8" s="47"/>
      <c r="AY8" s="47">
        <f>データ!S6</f>
        <v>68.400000000000006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50.89</v>
      </c>
      <c r="K10" s="47"/>
      <c r="L10" s="47"/>
      <c r="M10" s="47"/>
      <c r="N10" s="47"/>
      <c r="O10" s="47"/>
      <c r="P10" s="47"/>
      <c r="Q10" s="47"/>
      <c r="R10" s="47">
        <f>データ!O6</f>
        <v>73.42</v>
      </c>
      <c r="S10" s="47"/>
      <c r="T10" s="47"/>
      <c r="U10" s="47"/>
      <c r="V10" s="47"/>
      <c r="W10" s="47"/>
      <c r="X10" s="47"/>
      <c r="Y10" s="47"/>
      <c r="Z10" s="78">
        <f>データ!P6</f>
        <v>4402</v>
      </c>
      <c r="AA10" s="78"/>
      <c r="AB10" s="78"/>
      <c r="AC10" s="78"/>
      <c r="AD10" s="78"/>
      <c r="AE10" s="78"/>
      <c r="AF10" s="78"/>
      <c r="AG10" s="78"/>
      <c r="AH10" s="2"/>
      <c r="AI10" s="78">
        <f>データ!T6</f>
        <v>42567</v>
      </c>
      <c r="AJ10" s="78"/>
      <c r="AK10" s="78"/>
      <c r="AL10" s="78"/>
      <c r="AM10" s="78"/>
      <c r="AN10" s="78"/>
      <c r="AO10" s="78"/>
      <c r="AP10" s="78"/>
      <c r="AQ10" s="47">
        <f>データ!U6</f>
        <v>303.31</v>
      </c>
      <c r="AR10" s="47"/>
      <c r="AS10" s="47"/>
      <c r="AT10" s="47"/>
      <c r="AU10" s="47"/>
      <c r="AV10" s="47"/>
      <c r="AW10" s="47"/>
      <c r="AX10" s="47"/>
      <c r="AY10" s="47">
        <f>データ!V6</f>
        <v>140.34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152242</v>
      </c>
      <c r="D6" s="31">
        <f t="shared" si="3"/>
        <v>46</v>
      </c>
      <c r="E6" s="31">
        <f t="shared" si="3"/>
        <v>1</v>
      </c>
      <c r="F6" s="31">
        <f t="shared" si="3"/>
        <v>0</v>
      </c>
      <c r="G6" s="31">
        <f t="shared" si="3"/>
        <v>1</v>
      </c>
      <c r="H6" s="31" t="str">
        <f t="shared" si="3"/>
        <v>新潟県　佐渡市</v>
      </c>
      <c r="I6" s="31" t="str">
        <f t="shared" si="3"/>
        <v>法適用</v>
      </c>
      <c r="J6" s="31" t="str">
        <f t="shared" si="3"/>
        <v>水道事業</v>
      </c>
      <c r="K6" s="31" t="str">
        <f t="shared" si="3"/>
        <v>末端給水事業</v>
      </c>
      <c r="L6" s="31" t="str">
        <f t="shared" si="3"/>
        <v>A5</v>
      </c>
      <c r="M6" s="32" t="str">
        <f t="shared" si="3"/>
        <v>-</v>
      </c>
      <c r="N6" s="32">
        <f t="shared" si="3"/>
        <v>50.89</v>
      </c>
      <c r="O6" s="32">
        <f t="shared" si="3"/>
        <v>73.42</v>
      </c>
      <c r="P6" s="32">
        <f t="shared" si="3"/>
        <v>4402</v>
      </c>
      <c r="Q6" s="32">
        <f t="shared" si="3"/>
        <v>58527</v>
      </c>
      <c r="R6" s="32">
        <f t="shared" si="3"/>
        <v>855.61</v>
      </c>
      <c r="S6" s="32">
        <f t="shared" si="3"/>
        <v>68.400000000000006</v>
      </c>
      <c r="T6" s="32">
        <f t="shared" si="3"/>
        <v>42567</v>
      </c>
      <c r="U6" s="32">
        <f t="shared" si="3"/>
        <v>303.31</v>
      </c>
      <c r="V6" s="32">
        <f t="shared" si="3"/>
        <v>140.34</v>
      </c>
      <c r="W6" s="33">
        <f>IF(W7="",NA(),W7)</f>
        <v>104.96</v>
      </c>
      <c r="X6" s="33">
        <f t="shared" ref="X6:AF6" si="4">IF(X7="",NA(),X7)</f>
        <v>120.48</v>
      </c>
      <c r="Y6" s="33">
        <f t="shared" si="4"/>
        <v>115.35</v>
      </c>
      <c r="Z6" s="33">
        <f t="shared" si="4"/>
        <v>113.71</v>
      </c>
      <c r="AA6" s="33">
        <f t="shared" si="4"/>
        <v>104.26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233.87</v>
      </c>
      <c r="AT6" s="33">
        <f t="shared" ref="AT6:BB6" si="6">IF(AT7="",NA(),AT7)</f>
        <v>380.19</v>
      </c>
      <c r="AU6" s="33">
        <f t="shared" si="6"/>
        <v>288.43</v>
      </c>
      <c r="AV6" s="33">
        <f t="shared" si="6"/>
        <v>177.44</v>
      </c>
      <c r="AW6" s="33">
        <f t="shared" si="6"/>
        <v>192</v>
      </c>
      <c r="AX6" s="33">
        <f t="shared" si="6"/>
        <v>832.37</v>
      </c>
      <c r="AY6" s="33">
        <f t="shared" si="6"/>
        <v>852.01</v>
      </c>
      <c r="AZ6" s="33">
        <f t="shared" si="6"/>
        <v>909.68</v>
      </c>
      <c r="BA6" s="33">
        <f t="shared" si="6"/>
        <v>382.09</v>
      </c>
      <c r="BB6" s="33">
        <f t="shared" si="6"/>
        <v>371.31</v>
      </c>
      <c r="BC6" s="32" t="str">
        <f>IF(BC7="","",IF(BC7="-","【-】","【"&amp;SUBSTITUTE(TEXT(BC7,"#,##0.00"),"-","△")&amp;"】"))</f>
        <v>【262.74】</v>
      </c>
      <c r="BD6" s="33">
        <f>IF(BD7="",NA(),BD7)</f>
        <v>992.17</v>
      </c>
      <c r="BE6" s="33">
        <f t="shared" ref="BE6:BM6" si="7">IF(BE7="",NA(),BE7)</f>
        <v>961.2</v>
      </c>
      <c r="BF6" s="33">
        <f t="shared" si="7"/>
        <v>997.73</v>
      </c>
      <c r="BG6" s="33">
        <f t="shared" si="7"/>
        <v>1001.42</v>
      </c>
      <c r="BH6" s="33">
        <f t="shared" si="7"/>
        <v>969.74</v>
      </c>
      <c r="BI6" s="33">
        <f t="shared" si="7"/>
        <v>403.15</v>
      </c>
      <c r="BJ6" s="33">
        <f t="shared" si="7"/>
        <v>391.4</v>
      </c>
      <c r="BK6" s="33">
        <f t="shared" si="7"/>
        <v>382.65</v>
      </c>
      <c r="BL6" s="33">
        <f t="shared" si="7"/>
        <v>385.06</v>
      </c>
      <c r="BM6" s="33">
        <f t="shared" si="7"/>
        <v>373.09</v>
      </c>
      <c r="BN6" s="32" t="str">
        <f>IF(BN7="","",IF(BN7="-","【-】","【"&amp;SUBSTITUTE(TEXT(BN7,"#,##0.00"),"-","△")&amp;"】"))</f>
        <v>【276.38】</v>
      </c>
      <c r="BO6" s="33">
        <f>IF(BO7="",NA(),BO7)</f>
        <v>93.68</v>
      </c>
      <c r="BP6" s="33">
        <f t="shared" ref="BP6:BX6" si="8">IF(BP7="",NA(),BP7)</f>
        <v>94.72</v>
      </c>
      <c r="BQ6" s="33">
        <f t="shared" si="8"/>
        <v>89.45</v>
      </c>
      <c r="BR6" s="33">
        <f t="shared" si="8"/>
        <v>89.3</v>
      </c>
      <c r="BS6" s="33">
        <f t="shared" si="8"/>
        <v>86.55</v>
      </c>
      <c r="BT6" s="33">
        <f t="shared" si="8"/>
        <v>94.86</v>
      </c>
      <c r="BU6" s="33">
        <f t="shared" si="8"/>
        <v>95.91</v>
      </c>
      <c r="BV6" s="33">
        <f t="shared" si="8"/>
        <v>96.1</v>
      </c>
      <c r="BW6" s="33">
        <f t="shared" si="8"/>
        <v>99.07</v>
      </c>
      <c r="BX6" s="33">
        <f t="shared" si="8"/>
        <v>99.99</v>
      </c>
      <c r="BY6" s="32" t="str">
        <f>IF(BY7="","",IF(BY7="-","【-】","【"&amp;SUBSTITUTE(TEXT(BY7,"#,##0.00"),"-","△")&amp;"】"))</f>
        <v>【104.99】</v>
      </c>
      <c r="BZ6" s="33">
        <f>IF(BZ7="",NA(),BZ7)</f>
        <v>244.36</v>
      </c>
      <c r="CA6" s="33">
        <f t="shared" ref="CA6:CI6" si="9">IF(CA7="",NA(),CA7)</f>
        <v>249.5</v>
      </c>
      <c r="CB6" s="33">
        <f t="shared" si="9"/>
        <v>265.02999999999997</v>
      </c>
      <c r="CC6" s="33">
        <f t="shared" si="9"/>
        <v>265.7</v>
      </c>
      <c r="CD6" s="33">
        <f t="shared" si="9"/>
        <v>275.08</v>
      </c>
      <c r="CE6" s="33">
        <f t="shared" si="9"/>
        <v>179.14</v>
      </c>
      <c r="CF6" s="33">
        <f t="shared" si="9"/>
        <v>179.29</v>
      </c>
      <c r="CG6" s="33">
        <f t="shared" si="9"/>
        <v>178.39</v>
      </c>
      <c r="CH6" s="33">
        <f t="shared" si="9"/>
        <v>173.03</v>
      </c>
      <c r="CI6" s="33">
        <f t="shared" si="9"/>
        <v>171.15</v>
      </c>
      <c r="CJ6" s="32" t="str">
        <f>IF(CJ7="","",IF(CJ7="-","【-】","【"&amp;SUBSTITUTE(TEXT(CJ7,"#,##0.00"),"-","△")&amp;"】"))</f>
        <v>【163.72】</v>
      </c>
      <c r="CK6" s="33">
        <f>IF(CK7="",NA(),CK7)</f>
        <v>51.33</v>
      </c>
      <c r="CL6" s="33">
        <f t="shared" ref="CL6:CT6" si="10">IF(CL7="",NA(),CL7)</f>
        <v>50.19</v>
      </c>
      <c r="CM6" s="33">
        <f t="shared" si="10"/>
        <v>50.48</v>
      </c>
      <c r="CN6" s="33">
        <f t="shared" si="10"/>
        <v>49.81</v>
      </c>
      <c r="CO6" s="33">
        <f t="shared" si="10"/>
        <v>49.15</v>
      </c>
      <c r="CP6" s="33">
        <f t="shared" si="10"/>
        <v>58.76</v>
      </c>
      <c r="CQ6" s="33">
        <f t="shared" si="10"/>
        <v>59.09</v>
      </c>
      <c r="CR6" s="33">
        <f t="shared" si="10"/>
        <v>59.23</v>
      </c>
      <c r="CS6" s="33">
        <f t="shared" si="10"/>
        <v>58.58</v>
      </c>
      <c r="CT6" s="33">
        <f t="shared" si="10"/>
        <v>58.53</v>
      </c>
      <c r="CU6" s="32" t="str">
        <f>IF(CU7="","",IF(CU7="-","【-】","【"&amp;SUBSTITUTE(TEXT(CU7,"#,##0.00"),"-","△")&amp;"】"))</f>
        <v>【59.76】</v>
      </c>
      <c r="CV6" s="33">
        <f>IF(CV7="",NA(),CV7)</f>
        <v>81.599999999999994</v>
      </c>
      <c r="CW6" s="33">
        <f t="shared" ref="CW6:DE6" si="11">IF(CW7="",NA(),CW7)</f>
        <v>83.27</v>
      </c>
      <c r="CX6" s="33">
        <f t="shared" si="11"/>
        <v>80.239999999999995</v>
      </c>
      <c r="CY6" s="33">
        <f t="shared" si="11"/>
        <v>79.37</v>
      </c>
      <c r="CZ6" s="33">
        <f t="shared" si="11"/>
        <v>79.790000000000006</v>
      </c>
      <c r="DA6" s="33">
        <f t="shared" si="11"/>
        <v>84.87</v>
      </c>
      <c r="DB6" s="33">
        <f t="shared" si="11"/>
        <v>85.4</v>
      </c>
      <c r="DC6" s="33">
        <f t="shared" si="11"/>
        <v>85.53</v>
      </c>
      <c r="DD6" s="33">
        <f t="shared" si="11"/>
        <v>85.23</v>
      </c>
      <c r="DE6" s="33">
        <f t="shared" si="11"/>
        <v>85.26</v>
      </c>
      <c r="DF6" s="32" t="str">
        <f>IF(DF7="","",IF(DF7="-","【-】","【"&amp;SUBSTITUTE(TEXT(DF7,"#,##0.00"),"-","△")&amp;"】"))</f>
        <v>【89.95】</v>
      </c>
      <c r="DG6" s="33">
        <f>IF(DG7="",NA(),DG7)</f>
        <v>23.41</v>
      </c>
      <c r="DH6" s="33">
        <f t="shared" ref="DH6:DP6" si="12">IF(DH7="",NA(),DH7)</f>
        <v>24.45</v>
      </c>
      <c r="DI6" s="33">
        <f t="shared" si="12"/>
        <v>24.66</v>
      </c>
      <c r="DJ6" s="33">
        <f t="shared" si="12"/>
        <v>33.130000000000003</v>
      </c>
      <c r="DK6" s="33">
        <f t="shared" si="12"/>
        <v>34.700000000000003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2.69</v>
      </c>
      <c r="DS6" s="33">
        <f t="shared" ref="DS6:EA6" si="13">IF(DS7="",NA(),DS7)</f>
        <v>2.74</v>
      </c>
      <c r="DT6" s="33">
        <f t="shared" si="13"/>
        <v>2.91</v>
      </c>
      <c r="DU6" s="33">
        <f t="shared" si="13"/>
        <v>5.78</v>
      </c>
      <c r="DV6" s="33">
        <f t="shared" si="13"/>
        <v>6.39</v>
      </c>
      <c r="DW6" s="33">
        <f t="shared" si="13"/>
        <v>6.47</v>
      </c>
      <c r="DX6" s="33">
        <f t="shared" si="13"/>
        <v>7.8</v>
      </c>
      <c r="DY6" s="33">
        <f t="shared" si="13"/>
        <v>8.39</v>
      </c>
      <c r="DZ6" s="33">
        <f t="shared" si="13"/>
        <v>10.09</v>
      </c>
      <c r="EA6" s="33">
        <f t="shared" si="13"/>
        <v>10.54</v>
      </c>
      <c r="EB6" s="32" t="str">
        <f>IF(EB7="","",IF(EB7="-","【-】","【"&amp;SUBSTITUTE(TEXT(EB7,"#,##0.00"),"-","△")&amp;"】"))</f>
        <v>【13.18】</v>
      </c>
      <c r="EC6" s="33">
        <f>IF(EC7="",NA(),EC7)</f>
        <v>2.17</v>
      </c>
      <c r="ED6" s="33">
        <f t="shared" ref="ED6:EL6" si="14">IF(ED7="",NA(),ED7)</f>
        <v>1.42</v>
      </c>
      <c r="EE6" s="33">
        <f t="shared" si="14"/>
        <v>1.85</v>
      </c>
      <c r="EF6" s="33">
        <f t="shared" si="14"/>
        <v>1.48</v>
      </c>
      <c r="EG6" s="33">
        <f t="shared" si="14"/>
        <v>1.26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152242</v>
      </c>
      <c r="D7" s="35">
        <v>46</v>
      </c>
      <c r="E7" s="35">
        <v>1</v>
      </c>
      <c r="F7" s="35">
        <v>0</v>
      </c>
      <c r="G7" s="35">
        <v>1</v>
      </c>
      <c r="H7" s="35" t="s">
        <v>93</v>
      </c>
      <c r="I7" s="35" t="s">
        <v>94</v>
      </c>
      <c r="J7" s="35" t="s">
        <v>95</v>
      </c>
      <c r="K7" s="35" t="s">
        <v>96</v>
      </c>
      <c r="L7" s="35" t="s">
        <v>97</v>
      </c>
      <c r="M7" s="36" t="s">
        <v>98</v>
      </c>
      <c r="N7" s="36">
        <v>50.89</v>
      </c>
      <c r="O7" s="36">
        <v>73.42</v>
      </c>
      <c r="P7" s="36">
        <v>4402</v>
      </c>
      <c r="Q7" s="36">
        <v>58527</v>
      </c>
      <c r="R7" s="36">
        <v>855.61</v>
      </c>
      <c r="S7" s="36">
        <v>68.400000000000006</v>
      </c>
      <c r="T7" s="36">
        <v>42567</v>
      </c>
      <c r="U7" s="36">
        <v>303.31</v>
      </c>
      <c r="V7" s="36">
        <v>140.34</v>
      </c>
      <c r="W7" s="36">
        <v>104.96</v>
      </c>
      <c r="X7" s="36">
        <v>120.48</v>
      </c>
      <c r="Y7" s="36">
        <v>115.35</v>
      </c>
      <c r="Z7" s="36">
        <v>113.71</v>
      </c>
      <c r="AA7" s="36">
        <v>104.26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233.87</v>
      </c>
      <c r="AT7" s="36">
        <v>380.19</v>
      </c>
      <c r="AU7" s="36">
        <v>288.43</v>
      </c>
      <c r="AV7" s="36">
        <v>177.44</v>
      </c>
      <c r="AW7" s="36">
        <v>192</v>
      </c>
      <c r="AX7" s="36">
        <v>832.37</v>
      </c>
      <c r="AY7" s="36">
        <v>852.01</v>
      </c>
      <c r="AZ7" s="36">
        <v>909.68</v>
      </c>
      <c r="BA7" s="36">
        <v>382.09</v>
      </c>
      <c r="BB7" s="36">
        <v>371.31</v>
      </c>
      <c r="BC7" s="36">
        <v>262.74</v>
      </c>
      <c r="BD7" s="36">
        <v>992.17</v>
      </c>
      <c r="BE7" s="36">
        <v>961.2</v>
      </c>
      <c r="BF7" s="36">
        <v>997.73</v>
      </c>
      <c r="BG7" s="36">
        <v>1001.42</v>
      </c>
      <c r="BH7" s="36">
        <v>969.74</v>
      </c>
      <c r="BI7" s="36">
        <v>403.15</v>
      </c>
      <c r="BJ7" s="36">
        <v>391.4</v>
      </c>
      <c r="BK7" s="36">
        <v>382.65</v>
      </c>
      <c r="BL7" s="36">
        <v>385.06</v>
      </c>
      <c r="BM7" s="36">
        <v>373.09</v>
      </c>
      <c r="BN7" s="36">
        <v>276.38</v>
      </c>
      <c r="BO7" s="36">
        <v>93.68</v>
      </c>
      <c r="BP7" s="36">
        <v>94.72</v>
      </c>
      <c r="BQ7" s="36">
        <v>89.45</v>
      </c>
      <c r="BR7" s="36">
        <v>89.3</v>
      </c>
      <c r="BS7" s="36">
        <v>86.55</v>
      </c>
      <c r="BT7" s="36">
        <v>94.86</v>
      </c>
      <c r="BU7" s="36">
        <v>95.91</v>
      </c>
      <c r="BV7" s="36">
        <v>96.1</v>
      </c>
      <c r="BW7" s="36">
        <v>99.07</v>
      </c>
      <c r="BX7" s="36">
        <v>99.99</v>
      </c>
      <c r="BY7" s="36">
        <v>104.99</v>
      </c>
      <c r="BZ7" s="36">
        <v>244.36</v>
      </c>
      <c r="CA7" s="36">
        <v>249.5</v>
      </c>
      <c r="CB7" s="36">
        <v>265.02999999999997</v>
      </c>
      <c r="CC7" s="36">
        <v>265.7</v>
      </c>
      <c r="CD7" s="36">
        <v>275.08</v>
      </c>
      <c r="CE7" s="36">
        <v>179.14</v>
      </c>
      <c r="CF7" s="36">
        <v>179.29</v>
      </c>
      <c r="CG7" s="36">
        <v>178.39</v>
      </c>
      <c r="CH7" s="36">
        <v>173.03</v>
      </c>
      <c r="CI7" s="36">
        <v>171.15</v>
      </c>
      <c r="CJ7" s="36">
        <v>163.72</v>
      </c>
      <c r="CK7" s="36">
        <v>51.33</v>
      </c>
      <c r="CL7" s="36">
        <v>50.19</v>
      </c>
      <c r="CM7" s="36">
        <v>50.48</v>
      </c>
      <c r="CN7" s="36">
        <v>49.81</v>
      </c>
      <c r="CO7" s="36">
        <v>49.15</v>
      </c>
      <c r="CP7" s="36">
        <v>58.76</v>
      </c>
      <c r="CQ7" s="36">
        <v>59.09</v>
      </c>
      <c r="CR7" s="36">
        <v>59.23</v>
      </c>
      <c r="CS7" s="36">
        <v>58.58</v>
      </c>
      <c r="CT7" s="36">
        <v>58.53</v>
      </c>
      <c r="CU7" s="36">
        <v>59.76</v>
      </c>
      <c r="CV7" s="36">
        <v>81.599999999999994</v>
      </c>
      <c r="CW7" s="36">
        <v>83.27</v>
      </c>
      <c r="CX7" s="36">
        <v>80.239999999999995</v>
      </c>
      <c r="CY7" s="36">
        <v>79.37</v>
      </c>
      <c r="CZ7" s="36">
        <v>79.790000000000006</v>
      </c>
      <c r="DA7" s="36">
        <v>84.87</v>
      </c>
      <c r="DB7" s="36">
        <v>85.4</v>
      </c>
      <c r="DC7" s="36">
        <v>85.53</v>
      </c>
      <c r="DD7" s="36">
        <v>85.23</v>
      </c>
      <c r="DE7" s="36">
        <v>85.26</v>
      </c>
      <c r="DF7" s="36">
        <v>89.95</v>
      </c>
      <c r="DG7" s="36">
        <v>23.41</v>
      </c>
      <c r="DH7" s="36">
        <v>24.45</v>
      </c>
      <c r="DI7" s="36">
        <v>24.66</v>
      </c>
      <c r="DJ7" s="36">
        <v>33.130000000000003</v>
      </c>
      <c r="DK7" s="36">
        <v>34.700000000000003</v>
      </c>
      <c r="DL7" s="36">
        <v>35.53</v>
      </c>
      <c r="DM7" s="36">
        <v>36.36</v>
      </c>
      <c r="DN7" s="36">
        <v>37.340000000000003</v>
      </c>
      <c r="DO7" s="36">
        <v>44.31</v>
      </c>
      <c r="DP7" s="36">
        <v>45.75</v>
      </c>
      <c r="DQ7" s="36">
        <v>47.18</v>
      </c>
      <c r="DR7" s="36">
        <v>2.69</v>
      </c>
      <c r="DS7" s="36">
        <v>2.74</v>
      </c>
      <c r="DT7" s="36">
        <v>2.91</v>
      </c>
      <c r="DU7" s="36">
        <v>5.78</v>
      </c>
      <c r="DV7" s="36">
        <v>6.39</v>
      </c>
      <c r="DW7" s="36">
        <v>6.47</v>
      </c>
      <c r="DX7" s="36">
        <v>7.8</v>
      </c>
      <c r="DY7" s="36">
        <v>8.39</v>
      </c>
      <c r="DZ7" s="36">
        <v>10.09</v>
      </c>
      <c r="EA7" s="36">
        <v>10.54</v>
      </c>
      <c r="EB7" s="36">
        <v>13.18</v>
      </c>
      <c r="EC7" s="36">
        <v>2.17</v>
      </c>
      <c r="ED7" s="36">
        <v>1.42</v>
      </c>
      <c r="EE7" s="36">
        <v>1.85</v>
      </c>
      <c r="EF7" s="36">
        <v>1.48</v>
      </c>
      <c r="EG7" s="36">
        <v>1.26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2017-02-06T01:46:09Z</cp:lastPrinted>
  <dcterms:created xsi:type="dcterms:W3CDTF">2017-02-01T08:39:45Z</dcterms:created>
  <dcterms:modified xsi:type="dcterms:W3CDTF">2017-02-26T23:50:26Z</dcterms:modified>
  <cp:category/>
</cp:coreProperties>
</file>