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ser\Desktop\鶴間から引継（H24.4.1）\H２９文書（上下水道課）\他課　報告文書\財務課\経営比較分析表\"/>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<sst xmlns="http://schemas.openxmlformats.org/spreadsheetml/2006/main" count="232" uniqueCount="120">
  <si>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</si>
  <si>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</si>
  <si>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</si>
  <si>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</si>
  <si>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</si>
  <si>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</si>
  <si>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</si>
  <si>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</si>
  <si>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</si>
  <si>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</si>
  <si>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</si>
  <si>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</si>
  <si>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</si>
  <si>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</si>
  <si>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</si>
  <si>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</si>
  <si>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</si>
  <si>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</si>
  <si>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</si>
  <si>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</si>
  <si>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</si>
  <si>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</si>
  <si>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</si>
  <si>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</si>
  <si>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</si>
  <si>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</si>
  <si>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</si>
  <si>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</si>
  <si>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</si>
  <si>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</si>
  <si>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</si>
  <si>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</si>
  <si>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</si>
  <si>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</si>
  <si>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</si>
  <si>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</si>
  <si>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</si>
  <si>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</si>
  <si>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</si>
  <si>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</si>
  <si>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</si>
  <si>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</si>
  <si>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</si>
  <si>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</si>
  <si>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</si>
  <si>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</si>
  <si>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</si>
  <si>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</si>
  <si>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</si>
  <si>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</si>
  <si>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</si>
  <si>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</si>
  <si>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</si>
  <si>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</si>
  <si>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</si>
  <si>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</si>
  <si>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</si>
  <si>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</si>
  <si>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</si>
  <si>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</si>
  <si>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</si>
  <si>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</si>
  <si>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</si>
  <si>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</si>
  <si>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</si>
  <si>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</si>
  <si>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</si>
  <si>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</si>
  <si>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</si>
  <si>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</si>
  <si>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</si>
  <si>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</si>
  <si>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</si>
  <si>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</si>
  <si>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</si>
  <si>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</si>
  <si>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</si>
  <si>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</si>
  <si>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</si>
  <si>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</si>
  <si>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</si>
  <si>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</si>
  <si>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</si>
  <si>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</si>
  <si>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</si>
  <si>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</si>
  <si>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</si>
  <si>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</si>
  <si>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</si>
  <si>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</si>
  <si>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</si>
  <si>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</si>
  <si>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</si>
  <si>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</si>
  <si>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</si>
  <si>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</si>
  <si>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</si>
  <si>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</si>
  <si>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</si>
  <si>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</si>
  <si>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</si>
  <si>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</si>
  <si>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</si>
  <si>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</si>
  <si>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</si>
  <si>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佐渡市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</si>
  <si>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</si>
  <si>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</si>
  <si>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</si>
  <si>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</si>
  <si>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</si>
  <si>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</si>
  <si>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</si>
  <si>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</si>
  <si>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</si>
  <si>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</si>
  <si>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法定耐用年数に達した施設・管路が多い中、旧簡易水道が統合したことにより更に増加している。補助事業を活用し限りある財源の中で更新を進めているが更新率が経年化率を下回っており法定耐用年数での更新は不可能な状況にある。これにより経年化率は今後も上昇することが見込まれることから、更新投資の増強と長寿命化を兼ねた更新工事の実施による実質的な経年化率の抑制が不可欠な状況である。</t>
    <rPh sb="1" eb="3">
      <t>ホウテイ</t>
    </rPh>
    <rPh sb="3" eb="5">
      <t>タイヨウ</t>
    </rPh>
    <rPh sb="5" eb="7">
      <t>ネンスウ</t>
    </rPh>
    <rPh sb="8" eb="9">
      <t>タッ</t>
    </rPh>
    <rPh sb="11" eb="13">
      <t>シセツ</t>
    </rPh>
    <rPh sb="14" eb="16">
      <t>カンロ</t>
    </rPh>
    <rPh sb="17" eb="18">
      <t>オオ</t>
    </rPh>
    <rPh sb="19" eb="20">
      <t>ナカ</t>
    </rPh>
    <rPh sb="21" eb="22">
      <t>キュウ</t>
    </rPh>
    <rPh sb="22" eb="24">
      <t>カンイ</t>
    </rPh>
    <rPh sb="24" eb="26">
      <t>スイドウ</t>
    </rPh>
    <rPh sb="27" eb="29">
      <t>トウゴウ</t>
    </rPh>
    <rPh sb="36" eb="37">
      <t>サラ</t>
    </rPh>
    <rPh sb="38" eb="40">
      <t>ゾウカ</t>
    </rPh>
    <rPh sb="45" eb="47">
      <t>ホジョ</t>
    </rPh>
    <rPh sb="47" eb="49">
      <t>ジギョウ</t>
    </rPh>
    <rPh sb="50" eb="52">
      <t>カツヨウ</t>
    </rPh>
    <rPh sb="53" eb="54">
      <t>カギ</t>
    </rPh>
    <rPh sb="57" eb="59">
      <t>ザイゲン</t>
    </rPh>
    <rPh sb="60" eb="61">
      <t>ナカ</t>
    </rPh>
    <rPh sb="62" eb="64">
      <t>コウシン</t>
    </rPh>
    <rPh sb="65" eb="66">
      <t>スス</t>
    </rPh>
    <rPh sb="71" eb="73">
      <t>コウシン</t>
    </rPh>
    <rPh sb="73" eb="74">
      <t>リツ</t>
    </rPh>
    <rPh sb="75" eb="78">
      <t>ケイネンカ</t>
    </rPh>
    <rPh sb="78" eb="79">
      <t>リツ</t>
    </rPh>
    <rPh sb="80" eb="82">
      <t>シタマワ</t>
    </rPh>
    <rPh sb="86" eb="88">
      <t>ホウテイ</t>
    </rPh>
    <rPh sb="88" eb="90">
      <t>タイヨウ</t>
    </rPh>
    <rPh sb="90" eb="92">
      <t>ネンスウ</t>
    </rPh>
    <rPh sb="94" eb="96">
      <t>コウシン</t>
    </rPh>
    <rPh sb="97" eb="100">
      <t>フカノウ</t>
    </rPh>
    <rPh sb="101" eb="103">
      <t>ジョウキョウ</t>
    </rPh>
    <rPh sb="112" eb="115">
      <t>ケイネンカ</t>
    </rPh>
    <rPh sb="115" eb="116">
      <t>リツ</t>
    </rPh>
    <rPh sb="117" eb="119">
      <t>コンゴ</t>
    </rPh>
    <rPh sb="120" eb="122">
      <t>ジョウショウ</t>
    </rPh>
    <rPh sb="127" eb="129">
      <t>ミコ</t>
    </rPh>
    <rPh sb="137" eb="139">
      <t>コウシン</t>
    </rPh>
    <rPh sb="139" eb="141">
      <t>トウシ</t>
    </rPh>
    <rPh sb="142" eb="144">
      <t>ゾウキョウ</t>
    </rPh>
    <rPh sb="145" eb="146">
      <t>チョウ</t>
    </rPh>
    <rPh sb="146" eb="149">
      <t>ジュミョウカ</t>
    </rPh>
    <rPh sb="150" eb="151">
      <t>カ</t>
    </rPh>
    <rPh sb="153" eb="155">
      <t>コウシン</t>
    </rPh>
    <rPh sb="155" eb="157">
      <t>コウジ</t>
    </rPh>
    <rPh sb="158" eb="160">
      <t>ジッシ</t>
    </rPh>
    <rPh sb="163" eb="166">
      <t>ジッシツテキ</t>
    </rPh>
    <rPh sb="167" eb="169">
      <t>ケイネン</t>
    </rPh>
    <rPh sb="169" eb="170">
      <t>カ</t>
    </rPh>
    <rPh sb="170" eb="171">
      <t>リツ</t>
    </rPh>
    <rPh sb="172" eb="174">
      <t>ヨクセイ</t>
    </rPh>
    <rPh sb="175" eb="178">
      <t>フカケツ</t>
    </rPh>
    <rPh sb="179" eb="181">
      <t>ジョウキョウ</t>
    </rPh>
    <phoneticPr fontId="7"/>
  </si>
  <si>
    <t>　平成28年度に旧簡易水道区域が経営統合されたことから経営が今まで以上に厳しくなった。特に既に厳しい現実に直面している財政面は、一般会計からの繰入金により水道料金の値上げを抑制しているが、人口減少に伴う料金収入の減少や老朽化している施設・管路の更新にかかる費用が増大することを考慮すると、料金の値上げが必要不可欠な状況になっている。平成28年度に策定した佐渡市新水道ビジョン（経営戦略）の施策を実施し今後10年間かけて佐渡市水道事業の改善を進める。　　　　　　　　　　　　</t>
    <rPh sb="1" eb="3">
      <t>ヘイセイ</t>
    </rPh>
    <rPh sb="5" eb="7">
      <t>ネンド</t>
    </rPh>
    <rPh sb="8" eb="9">
      <t>キュウ</t>
    </rPh>
    <rPh sb="9" eb="11">
      <t>カンイ</t>
    </rPh>
    <rPh sb="11" eb="13">
      <t>スイドウ</t>
    </rPh>
    <rPh sb="13" eb="15">
      <t>クイキ</t>
    </rPh>
    <rPh sb="16" eb="18">
      <t>ケイエイ</t>
    </rPh>
    <rPh sb="18" eb="20">
      <t>トウゴウ</t>
    </rPh>
    <rPh sb="27" eb="29">
      <t>ケイエイ</t>
    </rPh>
    <rPh sb="30" eb="31">
      <t>イマ</t>
    </rPh>
    <rPh sb="33" eb="35">
      <t>イジョウ</t>
    </rPh>
    <rPh sb="36" eb="37">
      <t>キビ</t>
    </rPh>
    <rPh sb="43" eb="44">
      <t>トク</t>
    </rPh>
    <rPh sb="45" eb="46">
      <t>スデ</t>
    </rPh>
    <rPh sb="47" eb="48">
      <t>キビ</t>
    </rPh>
    <rPh sb="50" eb="52">
      <t>ゲンジツ</t>
    </rPh>
    <rPh sb="53" eb="55">
      <t>チョクメン</t>
    </rPh>
    <rPh sb="59" eb="62">
      <t>ザイセイメン</t>
    </rPh>
    <rPh sb="64" eb="66">
      <t>イッパン</t>
    </rPh>
    <rPh sb="66" eb="68">
      <t>カイケイ</t>
    </rPh>
    <rPh sb="71" eb="73">
      <t>クリイレ</t>
    </rPh>
    <rPh sb="73" eb="74">
      <t>キン</t>
    </rPh>
    <rPh sb="77" eb="79">
      <t>スイドウ</t>
    </rPh>
    <rPh sb="79" eb="81">
      <t>リョウキン</t>
    </rPh>
    <rPh sb="82" eb="84">
      <t>ネア</t>
    </rPh>
    <rPh sb="86" eb="88">
      <t>ヨクセイ</t>
    </rPh>
    <rPh sb="94" eb="96">
      <t>ジンコウ</t>
    </rPh>
    <rPh sb="96" eb="98">
      <t>ゲンショウ</t>
    </rPh>
    <rPh sb="99" eb="100">
      <t>トモナ</t>
    </rPh>
    <rPh sb="101" eb="103">
      <t>リョウキン</t>
    </rPh>
    <rPh sb="103" eb="105">
      <t>シュウニュウ</t>
    </rPh>
    <rPh sb="106" eb="108">
      <t>ゲンショウ</t>
    </rPh>
    <rPh sb="109" eb="112">
      <t>ロウキュウカ</t>
    </rPh>
    <rPh sb="116" eb="118">
      <t>シセツ</t>
    </rPh>
    <rPh sb="119" eb="121">
      <t>カンロ</t>
    </rPh>
    <rPh sb="122" eb="124">
      <t>コウシン</t>
    </rPh>
    <rPh sb="128" eb="130">
      <t>ヒヨウ</t>
    </rPh>
    <rPh sb="131" eb="133">
      <t>ゾウダイ</t>
    </rPh>
    <rPh sb="138" eb="140">
      <t>コウリョ</t>
    </rPh>
    <rPh sb="144" eb="146">
      <t>リョウキン</t>
    </rPh>
    <rPh sb="147" eb="149">
      <t>ネア</t>
    </rPh>
    <rPh sb="151" eb="153">
      <t>ヒツヨウ</t>
    </rPh>
    <rPh sb="153" eb="156">
      <t>フカケツ</t>
    </rPh>
    <rPh sb="157" eb="159">
      <t>ジョウキョウ</t>
    </rPh>
    <rPh sb="166" eb="168">
      <t>ヘイセイ</t>
    </rPh>
    <rPh sb="170" eb="172">
      <t>ネンド</t>
    </rPh>
    <rPh sb="173" eb="175">
      <t>サクテイ</t>
    </rPh>
    <rPh sb="177" eb="180">
      <t>サドシ</t>
    </rPh>
    <rPh sb="180" eb="181">
      <t>シン</t>
    </rPh>
    <rPh sb="181" eb="183">
      <t>スイドウ</t>
    </rPh>
    <rPh sb="188" eb="190">
      <t>ケイエイ</t>
    </rPh>
    <rPh sb="190" eb="192">
      <t>センリャク</t>
    </rPh>
    <rPh sb="194" eb="195">
      <t>セ</t>
    </rPh>
    <rPh sb="195" eb="196">
      <t>サク</t>
    </rPh>
    <rPh sb="197" eb="199">
      <t>ジッシ</t>
    </rPh>
    <rPh sb="200" eb="202">
      <t>コンゴ</t>
    </rPh>
    <rPh sb="204" eb="206">
      <t>ネンカン</t>
    </rPh>
    <rPh sb="209" eb="212">
      <t>サドシ</t>
    </rPh>
    <rPh sb="212" eb="214">
      <t>スイドウ</t>
    </rPh>
    <rPh sb="214" eb="216">
      <t>ジギョウ</t>
    </rPh>
    <rPh sb="217" eb="219">
      <t>カイゼン</t>
    </rPh>
    <rPh sb="220" eb="221">
      <t>スス</t>
    </rPh>
    <phoneticPr fontId="7"/>
  </si>
  <si>
    <t>経常収支比率については経営効率の極めて低い簡易水道を統合したことにより収益よりも費用が増加し収支が赤字になってしまった。有収率は、人口減少により給水人口が減り続けていることと、財源不足により更新ができていない老朽管等による漏水が多く有収率が低いままでいることに加えて、簡易水道を統合したため、企業債残高対給水収益比率や給水原価の高さ、料金回収率の低さにも拍車をかけている。また、当市の地域・地形に因る特性から投資効率（資本利益率）が低いことが収益率や施設利用率の低迷、給水原価の高騰に大きな影響を与えている。</t>
    <rPh sb="0" eb="2">
      <t>ケイジョウ</t>
    </rPh>
    <rPh sb="2" eb="4">
      <t>シュウシ</t>
    </rPh>
    <rPh sb="4" eb="6">
      <t>ヒリツ</t>
    </rPh>
    <rPh sb="11" eb="13">
      <t>ケイエイ</t>
    </rPh>
    <rPh sb="13" eb="15">
      <t>コウリツ</t>
    </rPh>
    <rPh sb="16" eb="17">
      <t>キワ</t>
    </rPh>
    <rPh sb="19" eb="20">
      <t>ヒク</t>
    </rPh>
    <rPh sb="21" eb="23">
      <t>カンイ</t>
    </rPh>
    <rPh sb="23" eb="25">
      <t>スイドウ</t>
    </rPh>
    <rPh sb="26" eb="28">
      <t>トウゴウ</t>
    </rPh>
    <rPh sb="35" eb="37">
      <t>シュウエキ</t>
    </rPh>
    <rPh sb="40" eb="42">
      <t>ヒヨウ</t>
    </rPh>
    <rPh sb="43" eb="45">
      <t>ゾウカ</t>
    </rPh>
    <rPh sb="46" eb="48">
      <t>シュウシ</t>
    </rPh>
    <rPh sb="49" eb="51">
      <t>アカジ</t>
    </rPh>
    <rPh sb="60" eb="61">
      <t>ユウ</t>
    </rPh>
    <rPh sb="61" eb="62">
      <t>シュウ</t>
    </rPh>
    <rPh sb="62" eb="63">
      <t>リツ</t>
    </rPh>
    <rPh sb="65" eb="67">
      <t>ジンコウ</t>
    </rPh>
    <rPh sb="67" eb="69">
      <t>ゲンショウ</t>
    </rPh>
    <rPh sb="72" eb="74">
      <t>キュウスイ</t>
    </rPh>
    <rPh sb="74" eb="76">
      <t>ジンコウ</t>
    </rPh>
    <rPh sb="77" eb="78">
      <t>ヘ</t>
    </rPh>
    <rPh sb="79" eb="80">
      <t>ツヅ</t>
    </rPh>
    <rPh sb="88" eb="90">
      <t>ザイゲン</t>
    </rPh>
    <rPh sb="90" eb="92">
      <t>ブソク</t>
    </rPh>
    <rPh sb="95" eb="97">
      <t>コウシン</t>
    </rPh>
    <rPh sb="104" eb="106">
      <t>ロウキュウ</t>
    </rPh>
    <rPh sb="106" eb="107">
      <t>カン</t>
    </rPh>
    <rPh sb="107" eb="108">
      <t>トウ</t>
    </rPh>
    <rPh sb="111" eb="113">
      <t>ロウスイ</t>
    </rPh>
    <rPh sb="114" eb="115">
      <t>オオ</t>
    </rPh>
    <rPh sb="116" eb="117">
      <t>ユウ</t>
    </rPh>
    <rPh sb="117" eb="118">
      <t>シュウ</t>
    </rPh>
    <rPh sb="118" eb="119">
      <t>リツ</t>
    </rPh>
    <rPh sb="120" eb="121">
      <t>ヒク</t>
    </rPh>
    <rPh sb="130" eb="131">
      <t>クワ</t>
    </rPh>
    <rPh sb="134" eb="136">
      <t>カンイ</t>
    </rPh>
    <rPh sb="136" eb="138">
      <t>スイドウ</t>
    </rPh>
    <rPh sb="139" eb="141">
      <t>トウゴウ</t>
    </rPh>
    <rPh sb="146" eb="148">
      <t>キギョウ</t>
    </rPh>
    <rPh sb="148" eb="149">
      <t>サイ</t>
    </rPh>
    <rPh sb="149" eb="151">
      <t>ザンダカ</t>
    </rPh>
    <rPh sb="151" eb="152">
      <t>タイ</t>
    </rPh>
    <rPh sb="152" eb="154">
      <t>キュウスイ</t>
    </rPh>
    <rPh sb="154" eb="156">
      <t>シュウエキ</t>
    </rPh>
    <rPh sb="156" eb="158">
      <t>ヒリツ</t>
    </rPh>
    <rPh sb="159" eb="161">
      <t>キュウスイ</t>
    </rPh>
    <rPh sb="161" eb="163">
      <t>ゲンカ</t>
    </rPh>
    <rPh sb="164" eb="165">
      <t>タカ</t>
    </rPh>
    <rPh sb="167" eb="169">
      <t>リョウキン</t>
    </rPh>
    <rPh sb="169" eb="171">
      <t>カイシュウ</t>
    </rPh>
    <rPh sb="171" eb="172">
      <t>リツ</t>
    </rPh>
    <rPh sb="173" eb="174">
      <t>ヒク</t>
    </rPh>
    <rPh sb="177" eb="179">
      <t>ハクシャ</t>
    </rPh>
    <rPh sb="189" eb="191">
      <t>トウシ</t>
    </rPh>
    <rPh sb="192" eb="194">
      <t>チイキ</t>
    </rPh>
    <rPh sb="195" eb="197">
      <t>チケイ</t>
    </rPh>
    <rPh sb="198" eb="199">
      <t>ヨ</t>
    </rPh>
    <rPh sb="200" eb="202">
      <t>トクセイ</t>
    </rPh>
    <rPh sb="204" eb="206">
      <t>トウシ</t>
    </rPh>
    <rPh sb="206" eb="208">
      <t>コウリツ</t>
    </rPh>
    <rPh sb="211" eb="213">
      <t>リエキ</t>
    </rPh>
    <rPh sb="213" eb="214">
      <t>リツ</t>
    </rPh>
    <rPh sb="216" eb="217">
      <t>ヒク</t>
    </rPh>
    <rPh sb="221" eb="223">
      <t>シュウエキ</t>
    </rPh>
    <rPh sb="223" eb="224">
      <t>リツ</t>
    </rPh>
    <rPh sb="225" eb="227">
      <t>シセツ</t>
    </rPh>
    <rPh sb="227" eb="230">
      <t>リヨウリツ</t>
    </rPh>
    <rPh sb="231" eb="233">
      <t>テイメイ</t>
    </rPh>
    <rPh sb="234" eb="236">
      <t>キュウスイ</t>
    </rPh>
    <rPh sb="236" eb="238">
      <t>ゲンカ</t>
    </rPh>
    <rPh sb="239" eb="241">
      <t>コウトウ</t>
    </rPh>
    <rPh sb="242" eb="243">
      <t>オオ</t>
    </rPh>
    <rPh sb="245" eb="247">
      <t>エイキョウ</t>
    </rPh>
    <rPh sb="248" eb="249">
      <t>アタ</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</si>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</sst>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1.42</c:v>
                </c:pt>
                <c:pt idx="1">
                  <c:v>1.85</c:v>
                </c:pt>
                <c:pt idx="2">
                  <c:v>1.48</c:v>
                </c:pt>
                <c:pt idx="3">
                  <c:v>1.26</c:v>
                </c:pt>
                <c:pt idx="4">
                  <c:v>0.54</c:v>
                </c:pt>
              </c:numCache>
            </c:numRef>
          </c:val>
          <c:extLst>
            <c:ext xmlns:c16="http://schemas.microsoft.com/office/drawing/2014/chart" uri="{C3380CC4-5D6E-409C-BE32-E72D297353CC}">
              <c16:uniqueId val="{00000000-0E17-4F52-BA1C-F0904165391E}"/>
            </c:ext>
          </c:extLst>
        </c:ser>
        <c:dLbls>
          <c:showLegendKey val="0"/>
          <c:showVal val="0"/>
          <c:showCatName val="0"/>
          <c:showSerName val="0"/>
          <c:showPercent val="0"/>
          <c:showBubbleSize val="0"/>
        </c:dLbls>
        <c:gapWidth val="150"/>
        <c:axId val="89499904"/>
        <c:axId val="920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0.71</c:v>
                </c:pt>
              </c:numCache>
            </c:numRef>
          </c:val>
          <c:smooth val="0"/>
          <c:extLst>
            <c:ext xmlns:c16="http://schemas.microsoft.com/office/drawing/2014/chart" uri="{C3380CC4-5D6E-409C-BE32-E72D297353CC}">
              <c16:uniqueId val="{00000001-0E17-4F52-BA1C-F0904165391E}"/>
            </c:ext>
          </c:extLst>
        </c:ser>
        <c:dLbls>
          <c:showLegendKey val="0"/>
          <c:showVal val="0"/>
          <c:showCatName val="0"/>
          <c:showSerName val="0"/>
          <c:showPercent val="0"/>
          <c:showBubbleSize val="0"/>
        </c:dLbls>
        <c:marker val="1"/>
        <c:smooth val="0"/>
        <c:axId val="89499904"/>
        <c:axId val="92082560"/>
      </c:lineChart>
      <c:dateAx>
        <c:axId val="89499904"/>
        <c:scaling>
          <c:orientation val="minMax"/>
        </c:scaling>
        <c:delete val="1"/>
        <c:axPos val="b"/>
        <c:numFmt formatCode="ge" sourceLinked="1"/>
        <c:majorTickMark val="none"/>
        <c:minorTickMark val="none"/>
        <c:tickLblPos val="none"/>
        <c:crossAx val="92082560"/>
        <c:crosses val="autoZero"/>
        <c:auto val="1"/>
        <c:lblOffset val="100"/>
        <c:baseTimeUnit val="years"/>
      </c:dateAx>
      <c:valAx>
        <c:axId val="920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50.19</c:v>
                </c:pt>
                <c:pt idx="1">
                  <c:v>50.48</c:v>
                </c:pt>
                <c:pt idx="2">
                  <c:v>49.81</c:v>
                </c:pt>
                <c:pt idx="3">
                  <c:v>49.15</c:v>
                </c:pt>
                <c:pt idx="4">
                  <c:v>49.13</c:v>
                </c:pt>
              </c:numCache>
            </c:numRef>
          </c:val>
          <c:extLst>
            <c:ext xmlns:c16="http://schemas.microsoft.com/office/drawing/2014/chart" uri="{C3380CC4-5D6E-409C-BE32-E72D297353CC}">
              <c16:uniqueId val="{00000000-F1F9-4271-906E-5A23395EC0C4}"/>
            </c:ext>
          </c:extLst>
        </c:ser>
        <c:dLbls>
          <c:showLegendKey val="0"/>
          <c:showVal val="0"/>
          <c:showCatName val="0"/>
          <c:showSerName val="0"/>
          <c:showPercent val="0"/>
          <c:showBubbleSize val="0"/>
        </c:dLbls>
        <c:gapWidth val="150"/>
        <c:axId val="100326784"/>
        <c:axId val="1192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59.11</c:v>
                </c:pt>
              </c:numCache>
            </c:numRef>
          </c:val>
          <c:smooth val="0"/>
          <c:extLst>
            <c:ext xmlns:c16="http://schemas.microsoft.com/office/drawing/2014/chart" uri="{C3380CC4-5D6E-409C-BE32-E72D297353CC}">
              <c16:uniqueId val="{00000001-F1F9-4271-906E-5A23395EC0C4}"/>
            </c:ext>
          </c:extLst>
        </c:ser>
        <c:dLbls>
          <c:showLegendKey val="0"/>
          <c:showVal val="0"/>
          <c:showCatName val="0"/>
          <c:showSerName val="0"/>
          <c:showPercent val="0"/>
          <c:showBubbleSize val="0"/>
        </c:dLbls>
        <c:marker val="1"/>
        <c:smooth val="0"/>
        <c:axId val="100326784"/>
        <c:axId val="119219712"/>
      </c:lineChart>
      <c:dateAx>
        <c:axId val="100326784"/>
        <c:scaling>
          <c:orientation val="minMax"/>
        </c:scaling>
        <c:delete val="1"/>
        <c:axPos val="b"/>
        <c:numFmt formatCode="ge" sourceLinked="1"/>
        <c:majorTickMark val="none"/>
        <c:minorTickMark val="none"/>
        <c:tickLblPos val="none"/>
        <c:crossAx val="119219712"/>
        <c:crosses val="autoZero"/>
        <c:auto val="1"/>
        <c:lblOffset val="100"/>
        <c:baseTimeUnit val="years"/>
      </c:dateAx>
      <c:valAx>
        <c:axId val="1192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83.27</c:v>
                </c:pt>
                <c:pt idx="1">
                  <c:v>80.239999999999995</c:v>
                </c:pt>
                <c:pt idx="2">
                  <c:v>79.37</c:v>
                </c:pt>
                <c:pt idx="3">
                  <c:v>79.790000000000006</c:v>
                </c:pt>
                <c:pt idx="4">
                  <c:v>77.819999999999993</c:v>
                </c:pt>
              </c:numCache>
            </c:numRef>
          </c:val>
          <c:extLst>
            <c:ext xmlns:c16="http://schemas.microsoft.com/office/drawing/2014/chart" uri="{C3380CC4-5D6E-409C-BE32-E72D297353CC}">
              <c16:uniqueId val="{00000000-F7EE-4B2A-917C-2AE58B864187}"/>
            </c:ext>
          </c:extLst>
        </c:ser>
        <c:dLbls>
          <c:showLegendKey val="0"/>
          <c:showVal val="0"/>
          <c:showCatName val="0"/>
          <c:showSerName val="0"/>
          <c:showPercent val="0"/>
          <c:showBubbleSize val="0"/>
        </c:dLbls>
        <c:gapWidth val="150"/>
        <c:axId val="119241728"/>
        <c:axId val="1192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87.91</c:v>
                </c:pt>
              </c:numCache>
            </c:numRef>
          </c:val>
          <c:smooth val="0"/>
          <c:extLst>
            <c:ext xmlns:c16="http://schemas.microsoft.com/office/drawing/2014/chart" uri="{C3380CC4-5D6E-409C-BE32-E72D297353CC}">
              <c16:uniqueId val="{00000001-F7EE-4B2A-917C-2AE58B864187}"/>
            </c:ext>
          </c:extLst>
        </c:ser>
        <c:dLbls>
          <c:showLegendKey val="0"/>
          <c:showVal val="0"/>
          <c:showCatName val="0"/>
          <c:showSerName val="0"/>
          <c:showPercent val="0"/>
          <c:showBubbleSize val="0"/>
        </c:dLbls>
        <c:marker val="1"/>
        <c:smooth val="0"/>
        <c:axId val="119241728"/>
        <c:axId val="119248000"/>
      </c:lineChart>
      <c:dateAx>
        <c:axId val="119241728"/>
        <c:scaling>
          <c:orientation val="minMax"/>
        </c:scaling>
        <c:delete val="1"/>
        <c:axPos val="b"/>
        <c:numFmt formatCode="ge" sourceLinked="1"/>
        <c:majorTickMark val="none"/>
        <c:minorTickMark val="none"/>
        <c:tickLblPos val="none"/>
        <c:crossAx val="119248000"/>
        <c:crosses val="autoZero"/>
        <c:auto val="1"/>
        <c:lblOffset val="100"/>
        <c:baseTimeUnit val="years"/>
      </c:dateAx>
      <c:valAx>
        <c:axId val="1192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120.48</c:v>
                </c:pt>
                <c:pt idx="1">
                  <c:v>115.35</c:v>
                </c:pt>
                <c:pt idx="2">
                  <c:v>113.71</c:v>
                </c:pt>
                <c:pt idx="3">
                  <c:v>104.26</c:v>
                </c:pt>
                <c:pt idx="4">
                  <c:v>94.35</c:v>
                </c:pt>
              </c:numCache>
            </c:numRef>
          </c:val>
          <c:extLst>
            <c:ext xmlns:c16="http://schemas.microsoft.com/office/drawing/2014/chart" uri="{C3380CC4-5D6E-409C-BE32-E72D297353CC}">
              <c16:uniqueId val="{00000000-6429-4616-A01F-E661646B75A6}"/>
            </c:ext>
          </c:extLst>
        </c:ser>
        <c:dLbls>
          <c:showLegendKey val="0"/>
          <c:showVal val="0"/>
          <c:showCatName val="0"/>
          <c:showSerName val="0"/>
          <c:showPercent val="0"/>
          <c:showBubbleSize val="0"/>
        </c:dLbls>
        <c:gapWidth val="150"/>
        <c:axId val="92088192"/>
        <c:axId val="920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113.16</c:v>
                </c:pt>
              </c:numCache>
            </c:numRef>
          </c:val>
          <c:smooth val="0"/>
          <c:extLst>
            <c:ext xmlns:c16="http://schemas.microsoft.com/office/drawing/2014/chart" uri="{C3380CC4-5D6E-409C-BE32-E72D297353CC}">
              <c16:uniqueId val="{00000001-6429-4616-A01F-E661646B75A6}"/>
            </c:ext>
          </c:extLst>
        </c:ser>
        <c:dLbls>
          <c:showLegendKey val="0"/>
          <c:showVal val="0"/>
          <c:showCatName val="0"/>
          <c:showSerName val="0"/>
          <c:showPercent val="0"/>
          <c:showBubbleSize val="0"/>
        </c:dLbls>
        <c:marker val="1"/>
        <c:smooth val="0"/>
        <c:axId val="92088192"/>
        <c:axId val="92098560"/>
      </c:lineChart>
      <c:dateAx>
        <c:axId val="92088192"/>
        <c:scaling>
          <c:orientation val="minMax"/>
        </c:scaling>
        <c:delete val="1"/>
        <c:axPos val="b"/>
        <c:numFmt formatCode="ge" sourceLinked="1"/>
        <c:majorTickMark val="none"/>
        <c:minorTickMark val="none"/>
        <c:tickLblPos val="none"/>
        <c:crossAx val="92098560"/>
        <c:crosses val="autoZero"/>
        <c:auto val="1"/>
        <c:lblOffset val="100"/>
        <c:baseTimeUnit val="years"/>
      </c:dateAx>
      <c:valAx>
        <c:axId val="9209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24.45</c:v>
                </c:pt>
                <c:pt idx="1">
                  <c:v>24.66</c:v>
                </c:pt>
                <c:pt idx="2">
                  <c:v>33.130000000000003</c:v>
                </c:pt>
                <c:pt idx="3">
                  <c:v>34.700000000000003</c:v>
                </c:pt>
                <c:pt idx="4">
                  <c:v>28.63</c:v>
                </c:pt>
              </c:numCache>
            </c:numRef>
          </c:val>
          <c:extLst>
            <c:ext xmlns:c16="http://schemas.microsoft.com/office/drawing/2014/chart" uri="{C3380CC4-5D6E-409C-BE32-E72D297353CC}">
              <c16:uniqueId val="{00000000-106F-4E43-BEB9-16D469303025}"/>
            </c:ext>
          </c:extLst>
        </c:ser>
        <c:dLbls>
          <c:showLegendKey val="0"/>
          <c:showVal val="0"/>
          <c:showCatName val="0"/>
          <c:showSerName val="0"/>
          <c:showPercent val="0"/>
          <c:showBubbleSize val="0"/>
        </c:dLbls>
        <c:gapWidth val="150"/>
        <c:axId val="92128768"/>
        <c:axId val="921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46.88</c:v>
                </c:pt>
              </c:numCache>
            </c:numRef>
          </c:val>
          <c:smooth val="0"/>
          <c:extLst>
            <c:ext xmlns:c16="http://schemas.microsoft.com/office/drawing/2014/chart" uri="{C3380CC4-5D6E-409C-BE32-E72D297353CC}">
              <c16:uniqueId val="{00000001-106F-4E43-BEB9-16D469303025}"/>
            </c:ext>
          </c:extLst>
        </c:ser>
        <c:dLbls>
          <c:showLegendKey val="0"/>
          <c:showVal val="0"/>
          <c:showCatName val="0"/>
          <c:showSerName val="0"/>
          <c:showPercent val="0"/>
          <c:showBubbleSize val="0"/>
        </c:dLbls>
        <c:marker val="1"/>
        <c:smooth val="0"/>
        <c:axId val="92128768"/>
        <c:axId val="92130688"/>
      </c:lineChart>
      <c:dateAx>
        <c:axId val="92128768"/>
        <c:scaling>
          <c:orientation val="minMax"/>
        </c:scaling>
        <c:delete val="1"/>
        <c:axPos val="b"/>
        <c:numFmt formatCode="ge" sourceLinked="1"/>
        <c:majorTickMark val="none"/>
        <c:minorTickMark val="none"/>
        <c:tickLblPos val="none"/>
        <c:crossAx val="92130688"/>
        <c:crosses val="autoZero"/>
        <c:auto val="1"/>
        <c:lblOffset val="100"/>
        <c:baseTimeUnit val="years"/>
      </c:dateAx>
      <c:valAx>
        <c:axId val="921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2.74</c:v>
                </c:pt>
                <c:pt idx="1">
                  <c:v>2.91</c:v>
                </c:pt>
                <c:pt idx="2">
                  <c:v>5.78</c:v>
                </c:pt>
                <c:pt idx="3">
                  <c:v>6.39</c:v>
                </c:pt>
                <c:pt idx="4">
                  <c:v>20.04</c:v>
                </c:pt>
              </c:numCache>
            </c:numRef>
          </c:val>
          <c:extLst>
            <c:ext xmlns:c16="http://schemas.microsoft.com/office/drawing/2014/chart" uri="{C3380CC4-5D6E-409C-BE32-E72D297353CC}">
              <c16:uniqueId val="{00000000-19DA-484D-9101-53AE3D248FB8}"/>
            </c:ext>
          </c:extLst>
        </c:ser>
        <c:dLbls>
          <c:showLegendKey val="0"/>
          <c:showVal val="0"/>
          <c:showCatName val="0"/>
          <c:showSerName val="0"/>
          <c:showPercent val="0"/>
          <c:showBubbleSize val="0"/>
        </c:dLbls>
        <c:gapWidth val="150"/>
        <c:axId val="100086912"/>
        <c:axId val="1000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13.39</c:v>
                </c:pt>
              </c:numCache>
            </c:numRef>
          </c:val>
          <c:smooth val="0"/>
          <c:extLst>
            <c:ext xmlns:c16="http://schemas.microsoft.com/office/drawing/2014/chart" uri="{C3380CC4-5D6E-409C-BE32-E72D297353CC}">
              <c16:uniqueId val="{00000001-19DA-484D-9101-53AE3D248FB8}"/>
            </c:ext>
          </c:extLst>
        </c:ser>
        <c:dLbls>
          <c:showLegendKey val="0"/>
          <c:showVal val="0"/>
          <c:showCatName val="0"/>
          <c:showSerName val="0"/>
          <c:showPercent val="0"/>
          <c:showBubbleSize val="0"/>
        </c:dLbls>
        <c:marker val="1"/>
        <c:smooth val="0"/>
        <c:axId val="100086912"/>
        <c:axId val="100088832"/>
      </c:lineChart>
      <c:dateAx>
        <c:axId val="100086912"/>
        <c:scaling>
          <c:orientation val="minMax"/>
        </c:scaling>
        <c:delete val="1"/>
        <c:axPos val="b"/>
        <c:numFmt formatCode="ge" sourceLinked="1"/>
        <c:majorTickMark val="none"/>
        <c:minorTickMark val="none"/>
        <c:tickLblPos val="none"/>
        <c:crossAx val="100088832"/>
        <c:crosses val="autoZero"/>
        <c:auto val="1"/>
        <c:lblOffset val="100"/>
        <c:baseTimeUnit val="years"/>
      </c:dateAx>
      <c:valAx>
        <c:axId val="1000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A6-40F0-89C5-092AD7D46733}"/>
            </c:ext>
          </c:extLst>
        </c:ser>
        <c:dLbls>
          <c:showLegendKey val="0"/>
          <c:showVal val="0"/>
          <c:showCatName val="0"/>
          <c:showSerName val="0"/>
          <c:showPercent val="0"/>
          <c:showBubbleSize val="0"/>
        </c:dLbls>
        <c:gapWidth val="150"/>
        <c:axId val="100144256"/>
        <c:axId val="1001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0.68</c:v>
                </c:pt>
              </c:numCache>
            </c:numRef>
          </c:val>
          <c:smooth val="0"/>
          <c:extLst>
            <c:ext xmlns:c16="http://schemas.microsoft.com/office/drawing/2014/chart" uri="{C3380CC4-5D6E-409C-BE32-E72D297353CC}">
              <c16:uniqueId val="{00000001-64A6-40F0-89C5-092AD7D46733}"/>
            </c:ext>
          </c:extLst>
        </c:ser>
        <c:dLbls>
          <c:showLegendKey val="0"/>
          <c:showVal val="0"/>
          <c:showCatName val="0"/>
          <c:showSerName val="0"/>
          <c:showPercent val="0"/>
          <c:showBubbleSize val="0"/>
        </c:dLbls>
        <c:marker val="1"/>
        <c:smooth val="0"/>
        <c:axId val="100144256"/>
        <c:axId val="100146176"/>
      </c:lineChart>
      <c:dateAx>
        <c:axId val="100144256"/>
        <c:scaling>
          <c:orientation val="minMax"/>
        </c:scaling>
        <c:delete val="1"/>
        <c:axPos val="b"/>
        <c:numFmt formatCode="ge" sourceLinked="1"/>
        <c:majorTickMark val="none"/>
        <c:minorTickMark val="none"/>
        <c:tickLblPos val="none"/>
        <c:crossAx val="100146176"/>
        <c:crosses val="autoZero"/>
        <c:auto val="1"/>
        <c:lblOffset val="100"/>
        <c:baseTimeUnit val="years"/>
      </c:dateAx>
      <c:valAx>
        <c:axId val="10014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380.19</c:v>
                </c:pt>
                <c:pt idx="1">
                  <c:v>288.43</c:v>
                </c:pt>
                <c:pt idx="2">
                  <c:v>177.44</c:v>
                </c:pt>
                <c:pt idx="3">
                  <c:v>192</c:v>
                </c:pt>
                <c:pt idx="4">
                  <c:v>123.74</c:v>
                </c:pt>
              </c:numCache>
            </c:numRef>
          </c:val>
          <c:extLst>
            <c:ext xmlns:c16="http://schemas.microsoft.com/office/drawing/2014/chart" uri="{C3380CC4-5D6E-409C-BE32-E72D297353CC}">
              <c16:uniqueId val="{00000000-79FE-4CB2-B940-BAD0EC6B106A}"/>
            </c:ext>
          </c:extLst>
        </c:ser>
        <c:dLbls>
          <c:showLegendKey val="0"/>
          <c:showVal val="0"/>
          <c:showCatName val="0"/>
          <c:showSerName val="0"/>
          <c:showPercent val="0"/>
          <c:showBubbleSize val="0"/>
        </c:dLbls>
        <c:gapWidth val="150"/>
        <c:axId val="100111104"/>
        <c:axId val="1001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357.82</c:v>
                </c:pt>
              </c:numCache>
            </c:numRef>
          </c:val>
          <c:smooth val="0"/>
          <c:extLst>
            <c:ext xmlns:c16="http://schemas.microsoft.com/office/drawing/2014/chart" uri="{C3380CC4-5D6E-409C-BE32-E72D297353CC}">
              <c16:uniqueId val="{00000001-79FE-4CB2-B940-BAD0EC6B106A}"/>
            </c:ext>
          </c:extLst>
        </c:ser>
        <c:dLbls>
          <c:showLegendKey val="0"/>
          <c:showVal val="0"/>
          <c:showCatName val="0"/>
          <c:showSerName val="0"/>
          <c:showPercent val="0"/>
          <c:showBubbleSize val="0"/>
        </c:dLbls>
        <c:marker val="1"/>
        <c:smooth val="0"/>
        <c:axId val="100111104"/>
        <c:axId val="100113024"/>
      </c:lineChart>
      <c:dateAx>
        <c:axId val="100111104"/>
        <c:scaling>
          <c:orientation val="minMax"/>
        </c:scaling>
        <c:delete val="1"/>
        <c:axPos val="b"/>
        <c:numFmt formatCode="ge" sourceLinked="1"/>
        <c:majorTickMark val="none"/>
        <c:minorTickMark val="none"/>
        <c:tickLblPos val="none"/>
        <c:crossAx val="100113024"/>
        <c:crosses val="autoZero"/>
        <c:auto val="1"/>
        <c:lblOffset val="100"/>
        <c:baseTimeUnit val="years"/>
      </c:dateAx>
      <c:valAx>
        <c:axId val="10011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961.2</c:v>
                </c:pt>
                <c:pt idx="1">
                  <c:v>997.73</c:v>
                </c:pt>
                <c:pt idx="2">
                  <c:v>1001.42</c:v>
                </c:pt>
                <c:pt idx="3">
                  <c:v>969.74</c:v>
                </c:pt>
                <c:pt idx="4">
                  <c:v>1107.68</c:v>
                </c:pt>
              </c:numCache>
            </c:numRef>
          </c:val>
          <c:extLst>
            <c:ext xmlns:c16="http://schemas.microsoft.com/office/drawing/2014/chart" uri="{C3380CC4-5D6E-409C-BE32-E72D297353CC}">
              <c16:uniqueId val="{00000000-74BE-4528-9A02-C4211625045A}"/>
            </c:ext>
          </c:extLst>
        </c:ser>
        <c:dLbls>
          <c:showLegendKey val="0"/>
          <c:showVal val="0"/>
          <c:showCatName val="0"/>
          <c:showSerName val="0"/>
          <c:showPercent val="0"/>
          <c:showBubbleSize val="0"/>
        </c:dLbls>
        <c:gapWidth val="150"/>
        <c:axId val="100221312"/>
        <c:axId val="1002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307.45999999999998</c:v>
                </c:pt>
              </c:numCache>
            </c:numRef>
          </c:val>
          <c:smooth val="0"/>
          <c:extLst>
            <c:ext xmlns:c16="http://schemas.microsoft.com/office/drawing/2014/chart" uri="{C3380CC4-5D6E-409C-BE32-E72D297353CC}">
              <c16:uniqueId val="{00000001-74BE-4528-9A02-C4211625045A}"/>
            </c:ext>
          </c:extLst>
        </c:ser>
        <c:dLbls>
          <c:showLegendKey val="0"/>
          <c:showVal val="0"/>
          <c:showCatName val="0"/>
          <c:showSerName val="0"/>
          <c:showPercent val="0"/>
          <c:showBubbleSize val="0"/>
        </c:dLbls>
        <c:marker val="1"/>
        <c:smooth val="0"/>
        <c:axId val="100221312"/>
        <c:axId val="100223232"/>
      </c:lineChart>
      <c:dateAx>
        <c:axId val="100221312"/>
        <c:scaling>
          <c:orientation val="minMax"/>
        </c:scaling>
        <c:delete val="1"/>
        <c:axPos val="b"/>
        <c:numFmt formatCode="ge" sourceLinked="1"/>
        <c:majorTickMark val="none"/>
        <c:minorTickMark val="none"/>
        <c:tickLblPos val="none"/>
        <c:crossAx val="100223232"/>
        <c:crosses val="autoZero"/>
        <c:auto val="1"/>
        <c:lblOffset val="100"/>
        <c:baseTimeUnit val="years"/>
      </c:dateAx>
      <c:valAx>
        <c:axId val="10022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94.72</c:v>
                </c:pt>
                <c:pt idx="1">
                  <c:v>89.45</c:v>
                </c:pt>
                <c:pt idx="2">
                  <c:v>89.3</c:v>
                </c:pt>
                <c:pt idx="3">
                  <c:v>86.55</c:v>
                </c:pt>
                <c:pt idx="4">
                  <c:v>72.3</c:v>
                </c:pt>
              </c:numCache>
            </c:numRef>
          </c:val>
          <c:extLst>
            <c:ext xmlns:c16="http://schemas.microsoft.com/office/drawing/2014/chart" uri="{C3380CC4-5D6E-409C-BE32-E72D297353CC}">
              <c16:uniqueId val="{00000000-14E6-4ACE-84CC-BE35A46081B4}"/>
            </c:ext>
          </c:extLst>
        </c:ser>
        <c:dLbls>
          <c:showLegendKey val="0"/>
          <c:showVal val="0"/>
          <c:showCatName val="0"/>
          <c:showSerName val="0"/>
          <c:showPercent val="0"/>
          <c:showBubbleSize val="0"/>
        </c:dLbls>
        <c:gapWidth val="150"/>
        <c:axId val="100241408"/>
        <c:axId val="1002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106.01</c:v>
                </c:pt>
              </c:numCache>
            </c:numRef>
          </c:val>
          <c:smooth val="0"/>
          <c:extLst>
            <c:ext xmlns:c16="http://schemas.microsoft.com/office/drawing/2014/chart" uri="{C3380CC4-5D6E-409C-BE32-E72D297353CC}">
              <c16:uniqueId val="{00000001-14E6-4ACE-84CC-BE35A46081B4}"/>
            </c:ext>
          </c:extLst>
        </c:ser>
        <c:dLbls>
          <c:showLegendKey val="0"/>
          <c:showVal val="0"/>
          <c:showCatName val="0"/>
          <c:showSerName val="0"/>
          <c:showPercent val="0"/>
          <c:showBubbleSize val="0"/>
        </c:dLbls>
        <c:marker val="1"/>
        <c:smooth val="0"/>
        <c:axId val="100241408"/>
        <c:axId val="100243328"/>
      </c:lineChart>
      <c:dateAx>
        <c:axId val="100241408"/>
        <c:scaling>
          <c:orientation val="minMax"/>
        </c:scaling>
        <c:delete val="1"/>
        <c:axPos val="b"/>
        <c:numFmt formatCode="ge" sourceLinked="1"/>
        <c:majorTickMark val="none"/>
        <c:minorTickMark val="none"/>
        <c:tickLblPos val="none"/>
        <c:crossAx val="100243328"/>
        <c:crosses val="autoZero"/>
        <c:auto val="1"/>
        <c:lblOffset val="100"/>
        <c:baseTimeUnit val="years"/>
      </c:dateAx>
      <c:valAx>
        <c:axId val="1002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249.5</c:v>
                </c:pt>
                <c:pt idx="1">
                  <c:v>265.02999999999997</c:v>
                </c:pt>
                <c:pt idx="2">
                  <c:v>265.7</c:v>
                </c:pt>
                <c:pt idx="3">
                  <c:v>275.08</c:v>
                </c:pt>
                <c:pt idx="4">
                  <c:v>330.95</c:v>
                </c:pt>
              </c:numCache>
            </c:numRef>
          </c:val>
          <c:extLst>
            <c:ext xmlns:c16="http://schemas.microsoft.com/office/drawing/2014/chart" uri="{C3380CC4-5D6E-409C-BE32-E72D297353CC}">
              <c16:uniqueId val="{00000000-14EC-466C-872F-B8A7410EE711}"/>
            </c:ext>
          </c:extLst>
        </c:ser>
        <c:dLbls>
          <c:showLegendKey val="0"/>
          <c:showVal val="0"/>
          <c:showCatName val="0"/>
          <c:showSerName val="0"/>
          <c:showPercent val="0"/>
          <c:showBubbleSize val="0"/>
        </c:dLbls>
        <c:gapWidth val="150"/>
        <c:axId val="100277632"/>
        <c:axId val="1002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162.24</c:v>
                </c:pt>
              </c:numCache>
            </c:numRef>
          </c:val>
          <c:smooth val="0"/>
          <c:extLst>
            <c:ext xmlns:c16="http://schemas.microsoft.com/office/drawing/2014/chart" uri="{C3380CC4-5D6E-409C-BE32-E72D297353CC}">
              <c16:uniqueId val="{00000001-14EC-466C-872F-B8A7410EE711}"/>
            </c:ext>
          </c:extLst>
        </c:ser>
        <c:dLbls>
          <c:showLegendKey val="0"/>
          <c:showVal val="0"/>
          <c:showCatName val="0"/>
          <c:showSerName val="0"/>
          <c:showPercent val="0"/>
          <c:showBubbleSize val="0"/>
        </c:dLbls>
        <c:marker val="1"/>
        <c:smooth val="0"/>
        <c:axId val="100277632"/>
        <c:axId val="100279808"/>
      </c:lineChart>
      <c:dateAx>
        <c:axId val="100277632"/>
        <c:scaling>
          <c:orientation val="minMax"/>
        </c:scaling>
        <c:delete val="1"/>
        <c:axPos val="b"/>
        <c:numFmt formatCode="ge" sourceLinked="1"/>
        <c:majorTickMark val="none"/>
        <c:minorTickMark val="none"/>
        <c:tickLblPos val="none"/>
        <c:crossAx val="100279808"/>
        <c:crosses val="autoZero"/>
        <c:auto val="1"/>
        <c:lblOffset val="100"/>
        <c:baseTimeUnit val="years"/>
      </c:dateAx>
      <c:valAx>
        <c:axId val="1002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5" t="str">
        <f>データ!H6</f>
        <v>新潟県　佐渡市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57470</v>
      </c>
      <c r="AM8" s="61"/>
      <c r="AN8" s="61"/>
      <c r="AO8" s="61"/>
      <c r="AP8" s="61"/>
      <c r="AQ8" s="61"/>
      <c r="AR8" s="61"/>
      <c r="AS8" s="61"/>
      <c r="AT8" s="51">
        <f>データ!$S$6</f>
        <v>855.69</v>
      </c>
      <c r="AU8" s="52"/>
      <c r="AV8" s="52"/>
      <c r="AW8" s="52"/>
      <c r="AX8" s="52"/>
      <c r="AY8" s="52"/>
      <c r="AZ8" s="52"/>
      <c r="BA8" s="52"/>
      <c r="BB8" s="53">
        <f>データ!$T$6</f>
        <v>67.16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2">
      <c r="A10" s="2"/>
      <c r="B10" s="51" t="str">
        <f>データ!$N$6</f>
        <v>-</v>
      </c>
      <c r="C10" s="52"/>
      <c r="D10" s="52"/>
      <c r="E10" s="52"/>
      <c r="F10" s="52"/>
      <c r="G10" s="52"/>
      <c r="H10" s="52"/>
      <c r="I10" s="51">
        <f>データ!$O$6</f>
        <v>50.65</v>
      </c>
      <c r="J10" s="52"/>
      <c r="K10" s="52"/>
      <c r="L10" s="52"/>
      <c r="M10" s="52"/>
      <c r="N10" s="52"/>
      <c r="O10" s="64"/>
      <c r="P10" s="53">
        <f>データ!$P$6</f>
        <v>99.07</v>
      </c>
      <c r="Q10" s="53"/>
      <c r="R10" s="53"/>
      <c r="S10" s="53"/>
      <c r="T10" s="53"/>
      <c r="U10" s="53"/>
      <c r="V10" s="53"/>
      <c r="W10" s="61">
        <f>データ!$Q$6</f>
        <v>4402</v>
      </c>
      <c r="X10" s="61"/>
      <c r="Y10" s="61"/>
      <c r="Z10" s="61"/>
      <c r="AA10" s="61"/>
      <c r="AB10" s="61"/>
      <c r="AC10" s="61"/>
      <c r="AD10" s="2"/>
      <c r="AE10" s="2"/>
      <c r="AF10" s="2"/>
      <c r="AG10" s="2"/>
      <c r="AH10" s="5"/>
      <c r="AI10" s="5"/>
      <c r="AJ10" s="5"/>
      <c r="AK10" s="5"/>
      <c r="AL10" s="61">
        <f>データ!$U$6</f>
        <v>56323</v>
      </c>
      <c r="AM10" s="61"/>
      <c r="AN10" s="61"/>
      <c r="AO10" s="61"/>
      <c r="AP10" s="61"/>
      <c r="AQ10" s="61"/>
      <c r="AR10" s="61"/>
      <c r="AS10" s="61"/>
      <c r="AT10" s="51">
        <f>データ!$V$6</f>
        <v>854.92</v>
      </c>
      <c r="AU10" s="52"/>
      <c r="AV10" s="52"/>
      <c r="AW10" s="52"/>
      <c r="AX10" s="52"/>
      <c r="AY10" s="52"/>
      <c r="AZ10" s="52"/>
      <c r="BA10" s="52"/>
      <c r="BB10" s="53">
        <f>データ!$W$6</f>
        <v>65.88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2">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2">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2">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2">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2">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2">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2">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2">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2">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2">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2">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2">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2">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2">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2">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2">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2">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2">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2">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2">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2">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2">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2">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2">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2">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2">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2">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2">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2">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2">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2">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2">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2">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2">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2">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2">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2">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2">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2">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2">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2">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2">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2">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2">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2">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2">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2">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2">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2">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2">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2">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2">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2">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2">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2">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2">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2">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2">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2">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2">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2">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2">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2">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2">
      <c r="C83" s="26" t="s">
        <v>40</v>
      </c>
    </row>
    <row r="84" spans="1:78" hidden="1" x14ac:dyDescent="0.2">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2">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x14ac:dyDescent="0.2"/>
  <cols>
    <col min="1" max="1" width="9" style="3"/>
    <col min="2" max="144" width="11.88671875" style="3" customWidth="1"/>
    <col min="145" max="16384" width="9" style="3"/>
  </cols>
  <sheetData>
    <row r="1" spans="1:144" x14ac:dyDescent="0.2">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2">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2">
      <c r="A6" s="29" t="s">
        <v>104</v>
      </c>
      <c r="B6" s="34">
        <f>B7</f>
        <v>2016</v>
      </c>
      <c r="C6" s="34">
        <f t="shared" ref="C6:W6" si="3">C7</f>
        <v>152242</v>
      </c>
      <c r="D6" s="34">
        <f t="shared" si="3"/>
        <v>46</v>
      </c>
      <c r="E6" s="34">
        <f t="shared" si="3"/>
        <v>1</v>
      </c>
      <c r="F6" s="34">
        <f t="shared" si="3"/>
        <v>0</v>
      </c>
      <c r="G6" s="34">
        <f t="shared" si="3"/>
        <v>1</v>
      </c>
      <c r="H6" s="34" t="str">
        <f t="shared" si="3"/>
        <v>新潟県　佐渡市</v>
      </c>
      <c r="I6" s="34" t="str">
        <f t="shared" si="3"/>
        <v>法適用</v>
      </c>
      <c r="J6" s="34" t="str">
        <f t="shared" si="3"/>
        <v>水道事業</v>
      </c>
      <c r="K6" s="34" t="str">
        <f t="shared" si="3"/>
        <v>末端給水事業</v>
      </c>
      <c r="L6" s="34" t="str">
        <f t="shared" si="3"/>
        <v>A4</v>
      </c>
      <c r="M6" s="34">
        <f t="shared" si="3"/>
        <v>0</v>
      </c>
      <c r="N6" s="35" t="str">
        <f t="shared" si="3"/>
        <v>-</v>
      </c>
      <c r="O6" s="35">
        <f t="shared" si="3"/>
        <v>50.65</v>
      </c>
      <c r="P6" s="35">
        <f t="shared" si="3"/>
        <v>99.07</v>
      </c>
      <c r="Q6" s="35">
        <f t="shared" si="3"/>
        <v>4402</v>
      </c>
      <c r="R6" s="35">
        <f t="shared" si="3"/>
        <v>57470</v>
      </c>
      <c r="S6" s="35">
        <f t="shared" si="3"/>
        <v>855.69</v>
      </c>
      <c r="T6" s="35">
        <f t="shared" si="3"/>
        <v>67.16</v>
      </c>
      <c r="U6" s="35">
        <f t="shared" si="3"/>
        <v>56323</v>
      </c>
      <c r="V6" s="35">
        <f t="shared" si="3"/>
        <v>854.92</v>
      </c>
      <c r="W6" s="35">
        <f t="shared" si="3"/>
        <v>65.88</v>
      </c>
      <c r="X6" s="36">
        <f>IF(X7="",NA(),X7)</f>
        <v>120.48</v>
      </c>
      <c r="Y6" s="36">
        <f t="shared" ref="Y6:AG6" si="4">IF(Y7="",NA(),Y7)</f>
        <v>115.35</v>
      </c>
      <c r="Z6" s="36">
        <f t="shared" si="4"/>
        <v>113.71</v>
      </c>
      <c r="AA6" s="36">
        <f t="shared" si="4"/>
        <v>104.26</v>
      </c>
      <c r="AB6" s="36">
        <f t="shared" si="4"/>
        <v>94.35</v>
      </c>
      <c r="AC6" s="36">
        <f t="shared" si="4"/>
        <v>106.41</v>
      </c>
      <c r="AD6" s="36">
        <f t="shared" si="4"/>
        <v>106.89</v>
      </c>
      <c r="AE6" s="36">
        <f t="shared" si="4"/>
        <v>109.04</v>
      </c>
      <c r="AF6" s="36">
        <f t="shared" si="4"/>
        <v>109.64</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0.68</v>
      </c>
      <c r="AS6" s="35" t="str">
        <f>IF(AS7="","",IF(AS7="-","【-】","【"&amp;SUBSTITUTE(TEXT(AS7,"#,##0.00"),"-","△")&amp;"】"))</f>
        <v>【0.79】</v>
      </c>
      <c r="AT6" s="36">
        <f>IF(AT7="",NA(),AT7)</f>
        <v>380.19</v>
      </c>
      <c r="AU6" s="36">
        <f t="shared" ref="AU6:BC6" si="6">IF(AU7="",NA(),AU7)</f>
        <v>288.43</v>
      </c>
      <c r="AV6" s="36">
        <f t="shared" si="6"/>
        <v>177.44</v>
      </c>
      <c r="AW6" s="36">
        <f t="shared" si="6"/>
        <v>192</v>
      </c>
      <c r="AX6" s="36">
        <f t="shared" si="6"/>
        <v>123.74</v>
      </c>
      <c r="AY6" s="36">
        <f t="shared" si="6"/>
        <v>852.01</v>
      </c>
      <c r="AZ6" s="36">
        <f t="shared" si="6"/>
        <v>909.68</v>
      </c>
      <c r="BA6" s="36">
        <f t="shared" si="6"/>
        <v>382.09</v>
      </c>
      <c r="BB6" s="36">
        <f t="shared" si="6"/>
        <v>371.31</v>
      </c>
      <c r="BC6" s="36">
        <f t="shared" si="6"/>
        <v>357.82</v>
      </c>
      <c r="BD6" s="35" t="str">
        <f>IF(BD7="","",IF(BD7="-","【-】","【"&amp;SUBSTITUTE(TEXT(BD7,"#,##0.00"),"-","△")&amp;"】"))</f>
        <v>【262.87】</v>
      </c>
      <c r="BE6" s="36">
        <f>IF(BE7="",NA(),BE7)</f>
        <v>961.2</v>
      </c>
      <c r="BF6" s="36">
        <f t="shared" ref="BF6:BN6" si="7">IF(BF7="",NA(),BF7)</f>
        <v>997.73</v>
      </c>
      <c r="BG6" s="36">
        <f t="shared" si="7"/>
        <v>1001.42</v>
      </c>
      <c r="BH6" s="36">
        <f t="shared" si="7"/>
        <v>969.74</v>
      </c>
      <c r="BI6" s="36">
        <f t="shared" si="7"/>
        <v>1107.68</v>
      </c>
      <c r="BJ6" s="36">
        <f t="shared" si="7"/>
        <v>391.4</v>
      </c>
      <c r="BK6" s="36">
        <f t="shared" si="7"/>
        <v>382.65</v>
      </c>
      <c r="BL6" s="36">
        <f t="shared" si="7"/>
        <v>385.06</v>
      </c>
      <c r="BM6" s="36">
        <f t="shared" si="7"/>
        <v>373.09</v>
      </c>
      <c r="BN6" s="36">
        <f t="shared" si="7"/>
        <v>307.45999999999998</v>
      </c>
      <c r="BO6" s="35" t="str">
        <f>IF(BO7="","",IF(BO7="-","【-】","【"&amp;SUBSTITUTE(TEXT(BO7,"#,##0.00"),"-","△")&amp;"】"))</f>
        <v>【270.87】</v>
      </c>
      <c r="BP6" s="36">
        <f>IF(BP7="",NA(),BP7)</f>
        <v>94.72</v>
      </c>
      <c r="BQ6" s="36">
        <f t="shared" ref="BQ6:BY6" si="8">IF(BQ7="",NA(),BQ7)</f>
        <v>89.45</v>
      </c>
      <c r="BR6" s="36">
        <f t="shared" si="8"/>
        <v>89.3</v>
      </c>
      <c r="BS6" s="36">
        <f t="shared" si="8"/>
        <v>86.55</v>
      </c>
      <c r="BT6" s="36">
        <f t="shared" si="8"/>
        <v>72.3</v>
      </c>
      <c r="BU6" s="36">
        <f t="shared" si="8"/>
        <v>95.91</v>
      </c>
      <c r="BV6" s="36">
        <f t="shared" si="8"/>
        <v>96.1</v>
      </c>
      <c r="BW6" s="36">
        <f t="shared" si="8"/>
        <v>99.07</v>
      </c>
      <c r="BX6" s="36">
        <f t="shared" si="8"/>
        <v>99.99</v>
      </c>
      <c r="BY6" s="36">
        <f t="shared" si="8"/>
        <v>106.01</v>
      </c>
      <c r="BZ6" s="35" t="str">
        <f>IF(BZ7="","",IF(BZ7="-","【-】","【"&amp;SUBSTITUTE(TEXT(BZ7,"#,##0.00"),"-","△")&amp;"】"))</f>
        <v>【105.59】</v>
      </c>
      <c r="CA6" s="36">
        <f>IF(CA7="",NA(),CA7)</f>
        <v>249.5</v>
      </c>
      <c r="CB6" s="36">
        <f t="shared" ref="CB6:CJ6" si="9">IF(CB7="",NA(),CB7)</f>
        <v>265.02999999999997</v>
      </c>
      <c r="CC6" s="36">
        <f t="shared" si="9"/>
        <v>265.7</v>
      </c>
      <c r="CD6" s="36">
        <f t="shared" si="9"/>
        <v>275.08</v>
      </c>
      <c r="CE6" s="36">
        <f t="shared" si="9"/>
        <v>330.95</v>
      </c>
      <c r="CF6" s="36">
        <f t="shared" si="9"/>
        <v>179.29</v>
      </c>
      <c r="CG6" s="36">
        <f t="shared" si="9"/>
        <v>178.39</v>
      </c>
      <c r="CH6" s="36">
        <f t="shared" si="9"/>
        <v>173.03</v>
      </c>
      <c r="CI6" s="36">
        <f t="shared" si="9"/>
        <v>171.15</v>
      </c>
      <c r="CJ6" s="36">
        <f t="shared" si="9"/>
        <v>162.24</v>
      </c>
      <c r="CK6" s="35" t="str">
        <f>IF(CK7="","",IF(CK7="-","【-】","【"&amp;SUBSTITUTE(TEXT(CK7,"#,##0.00"),"-","△")&amp;"】"))</f>
        <v>【163.27】</v>
      </c>
      <c r="CL6" s="36">
        <f>IF(CL7="",NA(),CL7)</f>
        <v>50.19</v>
      </c>
      <c r="CM6" s="36">
        <f t="shared" ref="CM6:CU6" si="10">IF(CM7="",NA(),CM7)</f>
        <v>50.48</v>
      </c>
      <c r="CN6" s="36">
        <f t="shared" si="10"/>
        <v>49.81</v>
      </c>
      <c r="CO6" s="36">
        <f t="shared" si="10"/>
        <v>49.15</v>
      </c>
      <c r="CP6" s="36">
        <f t="shared" si="10"/>
        <v>49.13</v>
      </c>
      <c r="CQ6" s="36">
        <f t="shared" si="10"/>
        <v>59.09</v>
      </c>
      <c r="CR6" s="36">
        <f t="shared" si="10"/>
        <v>59.23</v>
      </c>
      <c r="CS6" s="36">
        <f t="shared" si="10"/>
        <v>58.58</v>
      </c>
      <c r="CT6" s="36">
        <f t="shared" si="10"/>
        <v>58.53</v>
      </c>
      <c r="CU6" s="36">
        <f t="shared" si="10"/>
        <v>59.11</v>
      </c>
      <c r="CV6" s="35" t="str">
        <f>IF(CV7="","",IF(CV7="-","【-】","【"&amp;SUBSTITUTE(TEXT(CV7,"#,##0.00"),"-","△")&amp;"】"))</f>
        <v>【59.94】</v>
      </c>
      <c r="CW6" s="36">
        <f>IF(CW7="",NA(),CW7)</f>
        <v>83.27</v>
      </c>
      <c r="CX6" s="36">
        <f t="shared" ref="CX6:DF6" si="11">IF(CX7="",NA(),CX7)</f>
        <v>80.239999999999995</v>
      </c>
      <c r="CY6" s="36">
        <f t="shared" si="11"/>
        <v>79.37</v>
      </c>
      <c r="CZ6" s="36">
        <f t="shared" si="11"/>
        <v>79.790000000000006</v>
      </c>
      <c r="DA6" s="36">
        <f t="shared" si="11"/>
        <v>77.819999999999993</v>
      </c>
      <c r="DB6" s="36">
        <f t="shared" si="11"/>
        <v>85.4</v>
      </c>
      <c r="DC6" s="36">
        <f t="shared" si="11"/>
        <v>85.53</v>
      </c>
      <c r="DD6" s="36">
        <f t="shared" si="11"/>
        <v>85.23</v>
      </c>
      <c r="DE6" s="36">
        <f t="shared" si="11"/>
        <v>85.26</v>
      </c>
      <c r="DF6" s="36">
        <f t="shared" si="11"/>
        <v>87.91</v>
      </c>
      <c r="DG6" s="35" t="str">
        <f>IF(DG7="","",IF(DG7="-","【-】","【"&amp;SUBSTITUTE(TEXT(DG7,"#,##0.00"),"-","△")&amp;"】"))</f>
        <v>【90.22】</v>
      </c>
      <c r="DH6" s="36">
        <f>IF(DH7="",NA(),DH7)</f>
        <v>24.45</v>
      </c>
      <c r="DI6" s="36">
        <f t="shared" ref="DI6:DQ6" si="12">IF(DI7="",NA(),DI7)</f>
        <v>24.66</v>
      </c>
      <c r="DJ6" s="36">
        <f t="shared" si="12"/>
        <v>33.130000000000003</v>
      </c>
      <c r="DK6" s="36">
        <f t="shared" si="12"/>
        <v>34.700000000000003</v>
      </c>
      <c r="DL6" s="36">
        <f t="shared" si="12"/>
        <v>28.63</v>
      </c>
      <c r="DM6" s="36">
        <f t="shared" si="12"/>
        <v>36.36</v>
      </c>
      <c r="DN6" s="36">
        <f t="shared" si="12"/>
        <v>37.340000000000003</v>
      </c>
      <c r="DO6" s="36">
        <f t="shared" si="12"/>
        <v>44.31</v>
      </c>
      <c r="DP6" s="36">
        <f t="shared" si="12"/>
        <v>45.75</v>
      </c>
      <c r="DQ6" s="36">
        <f t="shared" si="12"/>
        <v>46.88</v>
      </c>
      <c r="DR6" s="35" t="str">
        <f>IF(DR7="","",IF(DR7="-","【-】","【"&amp;SUBSTITUTE(TEXT(DR7,"#,##0.00"),"-","△")&amp;"】"))</f>
        <v>【47.91】</v>
      </c>
      <c r="DS6" s="36">
        <f>IF(DS7="",NA(),DS7)</f>
        <v>2.74</v>
      </c>
      <c r="DT6" s="36">
        <f t="shared" ref="DT6:EB6" si="13">IF(DT7="",NA(),DT7)</f>
        <v>2.91</v>
      </c>
      <c r="DU6" s="36">
        <f t="shared" si="13"/>
        <v>5.78</v>
      </c>
      <c r="DV6" s="36">
        <f t="shared" si="13"/>
        <v>6.39</v>
      </c>
      <c r="DW6" s="36">
        <f t="shared" si="13"/>
        <v>20.04</v>
      </c>
      <c r="DX6" s="36">
        <f t="shared" si="13"/>
        <v>7.8</v>
      </c>
      <c r="DY6" s="36">
        <f t="shared" si="13"/>
        <v>8.39</v>
      </c>
      <c r="DZ6" s="36">
        <f t="shared" si="13"/>
        <v>10.09</v>
      </c>
      <c r="EA6" s="36">
        <f t="shared" si="13"/>
        <v>10.54</v>
      </c>
      <c r="EB6" s="36">
        <f t="shared" si="13"/>
        <v>13.39</v>
      </c>
      <c r="EC6" s="35" t="str">
        <f>IF(EC7="","",IF(EC7="-","【-】","【"&amp;SUBSTITUTE(TEXT(EC7,"#,##0.00"),"-","△")&amp;"】"))</f>
        <v>【15.00】</v>
      </c>
      <c r="ED6" s="36">
        <f>IF(ED7="",NA(),ED7)</f>
        <v>1.42</v>
      </c>
      <c r="EE6" s="36">
        <f t="shared" ref="EE6:EM6" si="14">IF(EE7="",NA(),EE7)</f>
        <v>1.85</v>
      </c>
      <c r="EF6" s="36">
        <f t="shared" si="14"/>
        <v>1.48</v>
      </c>
      <c r="EG6" s="36">
        <f t="shared" si="14"/>
        <v>1.26</v>
      </c>
      <c r="EH6" s="36">
        <f t="shared" si="14"/>
        <v>0.54</v>
      </c>
      <c r="EI6" s="36">
        <f t="shared" si="14"/>
        <v>0.81</v>
      </c>
      <c r="EJ6" s="36">
        <f t="shared" si="14"/>
        <v>0.59</v>
      </c>
      <c r="EK6" s="36">
        <f t="shared" si="14"/>
        <v>0.6</v>
      </c>
      <c r="EL6" s="36">
        <f t="shared" si="14"/>
        <v>0.56000000000000005</v>
      </c>
      <c r="EM6" s="36">
        <f t="shared" si="14"/>
        <v>0.71</v>
      </c>
      <c r="EN6" s="35" t="str">
        <f>IF(EN7="","",IF(EN7="-","【-】","【"&amp;SUBSTITUTE(TEXT(EN7,"#,##0.00"),"-","△")&amp;"】"))</f>
        <v>【0.76】</v>
      </c>
    </row>
    <row r="7" spans="1:144" s="37" customFormat="1" x14ac:dyDescent="0.2">
      <c r="A7" s="29"/>
      <c r="B7" s="38">
        <v>2016</v>
      </c>
      <c r="C7" s="38">
        <v>152242</v>
      </c>
      <c r="D7" s="38">
        <v>46</v>
      </c>
      <c r="E7" s="38">
        <v>1</v>
      </c>
      <c r="F7" s="38">
        <v>0</v>
      </c>
      <c r="G7" s="38">
        <v>1</v>
      </c>
      <c r="H7" s="38" t="s">
        <v>105</v>
      </c>
      <c r="I7" s="38" t="s">
        <v>106</v>
      </c>
      <c r="J7" s="38" t="s">
        <v>107</v>
      </c>
      <c r="K7" s="38" t="s">
        <v>108</v>
      </c>
      <c r="L7" s="38" t="s">
        <v>109</v>
      </c>
      <c r="M7" s="38"/>
      <c r="N7" s="39" t="s">
        <v>110</v>
      </c>
      <c r="O7" s="39">
        <v>50.65</v>
      </c>
      <c r="P7" s="39">
        <v>99.07</v>
      </c>
      <c r="Q7" s="39">
        <v>4402</v>
      </c>
      <c r="R7" s="39">
        <v>57470</v>
      </c>
      <c r="S7" s="39">
        <v>855.69</v>
      </c>
      <c r="T7" s="39">
        <v>67.16</v>
      </c>
      <c r="U7" s="39">
        <v>56323</v>
      </c>
      <c r="V7" s="39">
        <v>854.92</v>
      </c>
      <c r="W7" s="39">
        <v>65.88</v>
      </c>
      <c r="X7" s="39">
        <v>120.48</v>
      </c>
      <c r="Y7" s="39">
        <v>115.35</v>
      </c>
      <c r="Z7" s="39">
        <v>113.71</v>
      </c>
      <c r="AA7" s="39">
        <v>104.26</v>
      </c>
      <c r="AB7" s="39">
        <v>94.35</v>
      </c>
      <c r="AC7" s="39">
        <v>106.41</v>
      </c>
      <c r="AD7" s="39">
        <v>106.89</v>
      </c>
      <c r="AE7" s="39">
        <v>109.04</v>
      </c>
      <c r="AF7" s="39">
        <v>109.64</v>
      </c>
      <c r="AG7" s="39">
        <v>113.16</v>
      </c>
      <c r="AH7" s="39">
        <v>114.35</v>
      </c>
      <c r="AI7" s="39">
        <v>0</v>
      </c>
      <c r="AJ7" s="39">
        <v>0</v>
      </c>
      <c r="AK7" s="39">
        <v>0</v>
      </c>
      <c r="AL7" s="39">
        <v>0</v>
      </c>
      <c r="AM7" s="39">
        <v>0</v>
      </c>
      <c r="AN7" s="39">
        <v>6.33</v>
      </c>
      <c r="AO7" s="39">
        <v>7.76</v>
      </c>
      <c r="AP7" s="39">
        <v>3.77</v>
      </c>
      <c r="AQ7" s="39">
        <v>3.62</v>
      </c>
      <c r="AR7" s="39">
        <v>0.68</v>
      </c>
      <c r="AS7" s="39">
        <v>0.79</v>
      </c>
      <c r="AT7" s="39">
        <v>380.19</v>
      </c>
      <c r="AU7" s="39">
        <v>288.43</v>
      </c>
      <c r="AV7" s="39">
        <v>177.44</v>
      </c>
      <c r="AW7" s="39">
        <v>192</v>
      </c>
      <c r="AX7" s="39">
        <v>123.74</v>
      </c>
      <c r="AY7" s="39">
        <v>852.01</v>
      </c>
      <c r="AZ7" s="39">
        <v>909.68</v>
      </c>
      <c r="BA7" s="39">
        <v>382.09</v>
      </c>
      <c r="BB7" s="39">
        <v>371.31</v>
      </c>
      <c r="BC7" s="39">
        <v>357.82</v>
      </c>
      <c r="BD7" s="39">
        <v>262.87</v>
      </c>
      <c r="BE7" s="39">
        <v>961.2</v>
      </c>
      <c r="BF7" s="39">
        <v>997.73</v>
      </c>
      <c r="BG7" s="39">
        <v>1001.42</v>
      </c>
      <c r="BH7" s="39">
        <v>969.74</v>
      </c>
      <c r="BI7" s="39">
        <v>1107.68</v>
      </c>
      <c r="BJ7" s="39">
        <v>391.4</v>
      </c>
      <c r="BK7" s="39">
        <v>382.65</v>
      </c>
      <c r="BL7" s="39">
        <v>385.06</v>
      </c>
      <c r="BM7" s="39">
        <v>373.09</v>
      </c>
      <c r="BN7" s="39">
        <v>307.45999999999998</v>
      </c>
      <c r="BO7" s="39">
        <v>270.87</v>
      </c>
      <c r="BP7" s="39">
        <v>94.72</v>
      </c>
      <c r="BQ7" s="39">
        <v>89.45</v>
      </c>
      <c r="BR7" s="39">
        <v>89.3</v>
      </c>
      <c r="BS7" s="39">
        <v>86.55</v>
      </c>
      <c r="BT7" s="39">
        <v>72.3</v>
      </c>
      <c r="BU7" s="39">
        <v>95.91</v>
      </c>
      <c r="BV7" s="39">
        <v>96.1</v>
      </c>
      <c r="BW7" s="39">
        <v>99.07</v>
      </c>
      <c r="BX7" s="39">
        <v>99.99</v>
      </c>
      <c r="BY7" s="39">
        <v>106.01</v>
      </c>
      <c r="BZ7" s="39">
        <v>105.59</v>
      </c>
      <c r="CA7" s="39">
        <v>249.5</v>
      </c>
      <c r="CB7" s="39">
        <v>265.02999999999997</v>
      </c>
      <c r="CC7" s="39">
        <v>265.7</v>
      </c>
      <c r="CD7" s="39">
        <v>275.08</v>
      </c>
      <c r="CE7" s="39">
        <v>330.95</v>
      </c>
      <c r="CF7" s="39">
        <v>179.29</v>
      </c>
      <c r="CG7" s="39">
        <v>178.39</v>
      </c>
      <c r="CH7" s="39">
        <v>173.03</v>
      </c>
      <c r="CI7" s="39">
        <v>171.15</v>
      </c>
      <c r="CJ7" s="39">
        <v>162.24</v>
      </c>
      <c r="CK7" s="39">
        <v>163.27000000000001</v>
      </c>
      <c r="CL7" s="39">
        <v>50.19</v>
      </c>
      <c r="CM7" s="39">
        <v>50.48</v>
      </c>
      <c r="CN7" s="39">
        <v>49.81</v>
      </c>
      <c r="CO7" s="39">
        <v>49.15</v>
      </c>
      <c r="CP7" s="39">
        <v>49.13</v>
      </c>
      <c r="CQ7" s="39">
        <v>59.09</v>
      </c>
      <c r="CR7" s="39">
        <v>59.23</v>
      </c>
      <c r="CS7" s="39">
        <v>58.58</v>
      </c>
      <c r="CT7" s="39">
        <v>58.53</v>
      </c>
      <c r="CU7" s="39">
        <v>59.11</v>
      </c>
      <c r="CV7" s="39">
        <v>59.94</v>
      </c>
      <c r="CW7" s="39">
        <v>83.27</v>
      </c>
      <c r="CX7" s="39">
        <v>80.239999999999995</v>
      </c>
      <c r="CY7" s="39">
        <v>79.37</v>
      </c>
      <c r="CZ7" s="39">
        <v>79.790000000000006</v>
      </c>
      <c r="DA7" s="39">
        <v>77.819999999999993</v>
      </c>
      <c r="DB7" s="39">
        <v>85.4</v>
      </c>
      <c r="DC7" s="39">
        <v>85.53</v>
      </c>
      <c r="DD7" s="39">
        <v>85.23</v>
      </c>
      <c r="DE7" s="39">
        <v>85.26</v>
      </c>
      <c r="DF7" s="39">
        <v>87.91</v>
      </c>
      <c r="DG7" s="39">
        <v>90.22</v>
      </c>
      <c r="DH7" s="39">
        <v>24.45</v>
      </c>
      <c r="DI7" s="39">
        <v>24.66</v>
      </c>
      <c r="DJ7" s="39">
        <v>33.130000000000003</v>
      </c>
      <c r="DK7" s="39">
        <v>34.700000000000003</v>
      </c>
      <c r="DL7" s="39">
        <v>28.63</v>
      </c>
      <c r="DM7" s="39">
        <v>36.36</v>
      </c>
      <c r="DN7" s="39">
        <v>37.340000000000003</v>
      </c>
      <c r="DO7" s="39">
        <v>44.31</v>
      </c>
      <c r="DP7" s="39">
        <v>45.75</v>
      </c>
      <c r="DQ7" s="39">
        <v>46.88</v>
      </c>
      <c r="DR7" s="39">
        <v>47.91</v>
      </c>
      <c r="DS7" s="39">
        <v>2.74</v>
      </c>
      <c r="DT7" s="39">
        <v>2.91</v>
      </c>
      <c r="DU7" s="39">
        <v>5.78</v>
      </c>
      <c r="DV7" s="39">
        <v>6.39</v>
      </c>
      <c r="DW7" s="39">
        <v>20.04</v>
      </c>
      <c r="DX7" s="39">
        <v>7.8</v>
      </c>
      <c r="DY7" s="39">
        <v>8.39</v>
      </c>
      <c r="DZ7" s="39">
        <v>10.09</v>
      </c>
      <c r="EA7" s="39">
        <v>10.54</v>
      </c>
      <c r="EB7" s="39">
        <v>13.39</v>
      </c>
      <c r="EC7" s="39">
        <v>15</v>
      </c>
      <c r="ED7" s="39">
        <v>1.42</v>
      </c>
      <c r="EE7" s="39">
        <v>1.85</v>
      </c>
      <c r="EF7" s="39">
        <v>1.48</v>
      </c>
      <c r="EG7" s="39">
        <v>1.26</v>
      </c>
      <c r="EH7" s="39">
        <v>0.54</v>
      </c>
      <c r="EI7" s="39">
        <v>0.81</v>
      </c>
      <c r="EJ7" s="39">
        <v>0.59</v>
      </c>
      <c r="EK7" s="39">
        <v>0.6</v>
      </c>
      <c r="EL7" s="39">
        <v>0.56000000000000005</v>
      </c>
      <c r="EM7" s="39">
        <v>0.71</v>
      </c>
      <c r="EN7" s="39">
        <v>0.76</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