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下水道事業" sheetId="4" r:id="rId1"/>
    <sheet name="データ" sheetId="5" state="hidden" r:id="rId2"/>
  </sheets>
  <calcPr calcId="152511" concurrentManualCount="2"/>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AT8" i="4" s="1"/>
  <c r="S6" i="5"/>
  <c r="AL8" i="4" s="1"/>
  <c r="R6" i="5"/>
  <c r="AD10" i="4" s="1"/>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AT10" i="4"/>
  <c r="AL10" i="4"/>
  <c r="P10" i="4"/>
  <c r="I10" i="4"/>
  <c r="B10" i="4"/>
  <c r="P8" i="4"/>
  <c r="I8" i="4"/>
  <c r="B8" i="4"/>
  <c r="C10" i="5" l="1"/>
  <c r="D10" i="5"/>
  <c r="E10" i="5"/>
  <c r="B10" i="5"/>
</calcChain>
</file>

<file path=xl/sharedStrings.xml><?xml version="1.0" encoding="utf-8"?>
<sst xmlns="http://schemas.openxmlformats.org/spreadsheetml/2006/main" count="240" uniqueCount="125">
  <si>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</si>
  <si>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</si>
  <si>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</si>
  <si>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</si>
  <si>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</si>
  <si>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</si>
  <si>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</si>
  <si>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</si>
  <si>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</si>
  <si>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</si>
  <si>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</si>
  <si>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</si>
  <si>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</si>
  <si>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</si>
  <si>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</si>
  <si>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</si>
  <si>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</si>
  <si>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</si>
  <si>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</si>
  <si>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</si>
  <si>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</si>
  <si>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</si>
  <si>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</si>
  <si>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</si>
  <si>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</si>
  <si>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</si>
  <si>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</si>
  <si>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</si>
  <si>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</si>
  <si>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</si>
  <si>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</si>
  <si>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</si>
  <si>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</si>
  <si>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</si>
  <si>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</si>
  <si>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</si>
  <si>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</si>
  <si>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</si>
  <si>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</si>
  <si>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</si>
  <si>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</si>
  <si>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</si>
  <si>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</si>
  <si>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</si>
  <si>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</si>
  <si>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</si>
  <si>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</si>
  <si>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</si>
  <si>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</si>
  <si>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</si>
  <si>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</si>
  <si>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</si>
  <si>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</si>
  <si>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</si>
  <si>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</si>
  <si>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</si>
  <si>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</si>
  <si>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</si>
  <si>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</si>
  <si>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</si>
  <si>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</si>
  <si>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</si>
  <si>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</si>
  <si>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</si>
  <si>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</si>
  <si>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</si>
  <si>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</si>
  <si>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</si>
  <si>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</si>
  <si>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</si>
  <si>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</si>
  <si>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</si>
  <si>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</si>
  <si>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</si>
  <si>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</si>
  <si>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</si>
  <si>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</si>
  <si>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</si>
  <si>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</si>
  <si>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</si>
  <si>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</si>
  <si>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</si>
  <si>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</si>
  <si>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</si>
  <si>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</si>
  <si>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</si>
  <si>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</si>
  <si>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</si>
  <si>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</si>
  <si>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</si>
  <si>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</si>
  <si>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</si>
  <si>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</si>
  <si>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</si>
  <si>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</si>
  <si>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</si>
  <si>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</si>
  <si>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</si>
  <si>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</si>
  <si>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</si>
  <si>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</si>
  <si>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</si>
  <si>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</si>
  <si>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</si>
  <si>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</si>
  <si>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</si>
  <si>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</si>
  <si>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</si>
  <si>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</si>
  <si>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新潟県　佐渡市</t>
  </si>
  <si>
    <t>法非適用</t>
  </si>
  <si>
    <t>下水道事業</t>
  </si>
  <si>
    <t>特定環境保全公共下水道</t>
  </si>
  <si>
    <t>D2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</si>
  <si>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</si>
  <si>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</si>
  <si>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</si>
  <si>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</si>
  <si>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</si>
  <si>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</si>
  <si>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</si>
  <si>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</si>
  <si>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　収益に占める一般会計繰入金の割合が高く、費用を賄えるだけの料金収入を確保できていない状況にあるため、施設の維持管理や将来の更新費用に充てる財源の見通しが厳しい状況にある。
　供用開始後間もない地域があることや景気低迷、人口減少,なども影響し、経費回収率や水洗化率の上昇ペースは鈍い傾向にある。
　水洗化率の上昇ペースが鈍いことや節水志向の高まりなどから、施設の規模に見合った汚水の流入量が確保できていない状況にあるため、汚水処理原価は高く維持管理費の見直しや水洗化率の向上に向けた取組みが必要である。
　施設利用率も微増を続けているものの低い数値を示しており、施設の規模や処理能力を満たしていない状況にあることから、汚水処理量の増加に結び付く施策の取り組みが必要である。</t>
    <phoneticPr fontId="4"/>
  </si>
  <si>
    <t>　今後の改善に向けた取組みとしては、長寿命化計画策定による予防保全的な施設管理及び計画的な施設更新を図ることで費用を抑制し、あわせて水洗化率の向上による収益の増加対策に取り組み、下水道事業の健全経営に努めながら安定した汚水処理サービスの提供を目指します。</t>
    <phoneticPr fontId="4"/>
  </si>
  <si>
    <t>　今後、施設及び管渠が耐用年数に達し老朽化を迎えるため、改築等の財源確保が必要になる。
　管渠改善率については、耐用年数を経過したマンホールポンプ等の改修に取り組んでいることから発生している。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</si>
</sst>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xf numFmtId="0" fontId="18" fillId="0" borderId="6" xfId="1" applyFont="1" applyBorder="1" applyAlignment="1" applyProtection="1">
      <alignment horizontal="left" vertical="top" wrapText="1"/>
      <protection locked="0"/>
    </xf>
    <xf numFmtId="0" fontId="18" fillId="0" borderId="0" xfId="1" applyFont="1" applyBorder="1" applyAlignment="1" applyProtection="1">
      <alignment horizontal="left" vertical="top" wrapText="1"/>
      <protection locked="0"/>
    </xf>
    <xf numFmtId="0" fontId="18" fillId="0" borderId="7" xfId="1" applyFont="1" applyBorder="1" applyAlignment="1" applyProtection="1">
      <alignment horizontal="left" vertical="top" wrapText="1"/>
      <protection locked="0"/>
    </xf>
    <xf numFmtId="0" fontId="18" fillId="0" borderId="8" xfId="1" applyFont="1" applyBorder="1" applyAlignment="1" applyProtection="1">
      <alignment horizontal="left" vertical="top" wrapText="1"/>
      <protection locked="0"/>
    </xf>
    <xf numFmtId="0" fontId="18" fillId="0" borderId="1" xfId="1" applyFont="1" applyBorder="1" applyAlignment="1" applyProtection="1">
      <alignment horizontal="left" vertical="top" wrapText="1"/>
      <protection locked="0"/>
    </xf>
    <xf numFmtId="0" fontId="18" fillId="0" borderId="9" xfId="1" applyFont="1" applyBorder="1" applyAlignment="1" applyProtection="1">
      <alignment horizontal="left" vertical="top" wrapText="1"/>
      <protection locked="0"/>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formatCode="#,##0.00;&quot;△&quot;#,##0.00;&quot;-&quot;">
                  <c:v>0.86</c:v>
                </c:pt>
              </c:numCache>
            </c:numRef>
          </c:val>
        </c:ser>
        <c:dLbls>
          <c:showLegendKey val="0"/>
          <c:showVal val="0"/>
          <c:showCatName val="0"/>
          <c:showSerName val="0"/>
          <c:showPercent val="0"/>
          <c:showBubbleSize val="0"/>
        </c:dLbls>
        <c:gapWidth val="150"/>
        <c:axId val="186750848"/>
        <c:axId val="192897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0.11</c:v>
                </c:pt>
                <c:pt idx="1">
                  <c:v>7.0000000000000007E-2</c:v>
                </c:pt>
                <c:pt idx="2">
                  <c:v>0.04</c:v>
                </c:pt>
                <c:pt idx="3">
                  <c:v>7.0000000000000007E-2</c:v>
                </c:pt>
                <c:pt idx="4">
                  <c:v>0.09</c:v>
                </c:pt>
              </c:numCache>
            </c:numRef>
          </c:val>
          <c:smooth val="0"/>
        </c:ser>
        <c:dLbls>
          <c:showLegendKey val="0"/>
          <c:showVal val="0"/>
          <c:showCatName val="0"/>
          <c:showSerName val="0"/>
          <c:showPercent val="0"/>
          <c:showBubbleSize val="0"/>
        </c:dLbls>
        <c:marker val="1"/>
        <c:smooth val="0"/>
        <c:axId val="186750848"/>
        <c:axId val="192897408"/>
      </c:lineChart>
      <c:dateAx>
        <c:axId val="186750848"/>
        <c:scaling>
          <c:orientation val="minMax"/>
        </c:scaling>
        <c:delete val="1"/>
        <c:axPos val="b"/>
        <c:numFmt formatCode="ge" sourceLinked="1"/>
        <c:majorTickMark val="none"/>
        <c:minorTickMark val="none"/>
        <c:tickLblPos val="none"/>
        <c:crossAx val="192897408"/>
        <c:crosses val="autoZero"/>
        <c:auto val="1"/>
        <c:lblOffset val="100"/>
        <c:baseTimeUnit val="years"/>
      </c:dateAx>
      <c:valAx>
        <c:axId val="192897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6750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21.89</c:v>
                </c:pt>
                <c:pt idx="1">
                  <c:v>24.3</c:v>
                </c:pt>
                <c:pt idx="2">
                  <c:v>24.8</c:v>
                </c:pt>
                <c:pt idx="3">
                  <c:v>24.8</c:v>
                </c:pt>
                <c:pt idx="4">
                  <c:v>24.88</c:v>
                </c:pt>
              </c:numCache>
            </c:numRef>
          </c:val>
        </c:ser>
        <c:dLbls>
          <c:showLegendKey val="0"/>
          <c:showVal val="0"/>
          <c:showCatName val="0"/>
          <c:showSerName val="0"/>
          <c:showPercent val="0"/>
          <c:showBubbleSize val="0"/>
        </c:dLbls>
        <c:gapWidth val="150"/>
        <c:axId val="177367296"/>
        <c:axId val="177373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42.31</c:v>
                </c:pt>
                <c:pt idx="1">
                  <c:v>36.200000000000003</c:v>
                </c:pt>
                <c:pt idx="2">
                  <c:v>43.58</c:v>
                </c:pt>
                <c:pt idx="3">
                  <c:v>41.35</c:v>
                </c:pt>
                <c:pt idx="4">
                  <c:v>42.9</c:v>
                </c:pt>
              </c:numCache>
            </c:numRef>
          </c:val>
          <c:smooth val="0"/>
        </c:ser>
        <c:dLbls>
          <c:showLegendKey val="0"/>
          <c:showVal val="0"/>
          <c:showCatName val="0"/>
          <c:showSerName val="0"/>
          <c:showPercent val="0"/>
          <c:showBubbleSize val="0"/>
        </c:dLbls>
        <c:marker val="1"/>
        <c:smooth val="0"/>
        <c:axId val="177367296"/>
        <c:axId val="177373568"/>
      </c:lineChart>
      <c:dateAx>
        <c:axId val="177367296"/>
        <c:scaling>
          <c:orientation val="minMax"/>
        </c:scaling>
        <c:delete val="1"/>
        <c:axPos val="b"/>
        <c:numFmt formatCode="ge" sourceLinked="1"/>
        <c:majorTickMark val="none"/>
        <c:minorTickMark val="none"/>
        <c:tickLblPos val="none"/>
        <c:crossAx val="177373568"/>
        <c:crosses val="autoZero"/>
        <c:auto val="1"/>
        <c:lblOffset val="100"/>
        <c:baseTimeUnit val="years"/>
      </c:dateAx>
      <c:valAx>
        <c:axId val="177373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7367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57.21</c:v>
                </c:pt>
                <c:pt idx="1">
                  <c:v>58.4</c:v>
                </c:pt>
                <c:pt idx="2">
                  <c:v>58.2</c:v>
                </c:pt>
                <c:pt idx="3">
                  <c:v>59.13</c:v>
                </c:pt>
                <c:pt idx="4">
                  <c:v>59.59</c:v>
                </c:pt>
              </c:numCache>
            </c:numRef>
          </c:val>
        </c:ser>
        <c:dLbls>
          <c:showLegendKey val="0"/>
          <c:showVal val="0"/>
          <c:showCatName val="0"/>
          <c:showSerName val="0"/>
          <c:showPercent val="0"/>
          <c:showBubbleSize val="0"/>
        </c:dLbls>
        <c:gapWidth val="150"/>
        <c:axId val="177457024"/>
        <c:axId val="177459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81.3</c:v>
                </c:pt>
                <c:pt idx="1">
                  <c:v>71.069999999999993</c:v>
                </c:pt>
                <c:pt idx="2">
                  <c:v>82.35</c:v>
                </c:pt>
                <c:pt idx="3">
                  <c:v>82.9</c:v>
                </c:pt>
                <c:pt idx="4">
                  <c:v>83.5</c:v>
                </c:pt>
              </c:numCache>
            </c:numRef>
          </c:val>
          <c:smooth val="0"/>
        </c:ser>
        <c:dLbls>
          <c:showLegendKey val="0"/>
          <c:showVal val="0"/>
          <c:showCatName val="0"/>
          <c:showSerName val="0"/>
          <c:showPercent val="0"/>
          <c:showBubbleSize val="0"/>
        </c:dLbls>
        <c:marker val="1"/>
        <c:smooth val="0"/>
        <c:axId val="177457024"/>
        <c:axId val="177459200"/>
      </c:lineChart>
      <c:dateAx>
        <c:axId val="177457024"/>
        <c:scaling>
          <c:orientation val="minMax"/>
        </c:scaling>
        <c:delete val="1"/>
        <c:axPos val="b"/>
        <c:numFmt formatCode="ge" sourceLinked="1"/>
        <c:majorTickMark val="none"/>
        <c:minorTickMark val="none"/>
        <c:tickLblPos val="none"/>
        <c:crossAx val="177459200"/>
        <c:crosses val="autoZero"/>
        <c:auto val="1"/>
        <c:lblOffset val="100"/>
        <c:baseTimeUnit val="years"/>
      </c:dateAx>
      <c:valAx>
        <c:axId val="177459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7457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80.97</c:v>
                </c:pt>
                <c:pt idx="1">
                  <c:v>99.64</c:v>
                </c:pt>
                <c:pt idx="2">
                  <c:v>58.62</c:v>
                </c:pt>
                <c:pt idx="3">
                  <c:v>100.08</c:v>
                </c:pt>
                <c:pt idx="4">
                  <c:v>100.84</c:v>
                </c:pt>
              </c:numCache>
            </c:numRef>
          </c:val>
        </c:ser>
        <c:dLbls>
          <c:showLegendKey val="0"/>
          <c:showVal val="0"/>
          <c:showCatName val="0"/>
          <c:showSerName val="0"/>
          <c:showPercent val="0"/>
          <c:showBubbleSize val="0"/>
        </c:dLbls>
        <c:gapWidth val="150"/>
        <c:axId val="87873024"/>
        <c:axId val="87874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7873024"/>
        <c:axId val="87874944"/>
      </c:lineChart>
      <c:dateAx>
        <c:axId val="87873024"/>
        <c:scaling>
          <c:orientation val="minMax"/>
        </c:scaling>
        <c:delete val="1"/>
        <c:axPos val="b"/>
        <c:numFmt formatCode="ge" sourceLinked="1"/>
        <c:majorTickMark val="none"/>
        <c:minorTickMark val="none"/>
        <c:tickLblPos val="none"/>
        <c:crossAx val="87874944"/>
        <c:crosses val="autoZero"/>
        <c:auto val="1"/>
        <c:lblOffset val="100"/>
        <c:baseTimeUnit val="years"/>
      </c:dateAx>
      <c:valAx>
        <c:axId val="87874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873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1280512"/>
        <c:axId val="91282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1280512"/>
        <c:axId val="91282432"/>
      </c:lineChart>
      <c:dateAx>
        <c:axId val="91280512"/>
        <c:scaling>
          <c:orientation val="minMax"/>
        </c:scaling>
        <c:delete val="1"/>
        <c:axPos val="b"/>
        <c:numFmt formatCode="ge" sourceLinked="1"/>
        <c:majorTickMark val="none"/>
        <c:minorTickMark val="none"/>
        <c:tickLblPos val="none"/>
        <c:crossAx val="91282432"/>
        <c:crosses val="autoZero"/>
        <c:auto val="1"/>
        <c:lblOffset val="100"/>
        <c:baseTimeUnit val="years"/>
      </c:dateAx>
      <c:valAx>
        <c:axId val="91282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280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7216000"/>
        <c:axId val="117217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7216000"/>
        <c:axId val="117217920"/>
      </c:lineChart>
      <c:dateAx>
        <c:axId val="117216000"/>
        <c:scaling>
          <c:orientation val="minMax"/>
        </c:scaling>
        <c:delete val="1"/>
        <c:axPos val="b"/>
        <c:numFmt formatCode="ge" sourceLinked="1"/>
        <c:majorTickMark val="none"/>
        <c:minorTickMark val="none"/>
        <c:tickLblPos val="none"/>
        <c:crossAx val="117217920"/>
        <c:crosses val="autoZero"/>
        <c:auto val="1"/>
        <c:lblOffset val="100"/>
        <c:baseTimeUnit val="years"/>
      </c:dateAx>
      <c:valAx>
        <c:axId val="117217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7216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7236480"/>
        <c:axId val="117238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7236480"/>
        <c:axId val="117238400"/>
      </c:lineChart>
      <c:dateAx>
        <c:axId val="117236480"/>
        <c:scaling>
          <c:orientation val="minMax"/>
        </c:scaling>
        <c:delete val="1"/>
        <c:axPos val="b"/>
        <c:numFmt formatCode="ge" sourceLinked="1"/>
        <c:majorTickMark val="none"/>
        <c:minorTickMark val="none"/>
        <c:tickLblPos val="none"/>
        <c:crossAx val="117238400"/>
        <c:crosses val="autoZero"/>
        <c:auto val="1"/>
        <c:lblOffset val="100"/>
        <c:baseTimeUnit val="years"/>
      </c:dateAx>
      <c:valAx>
        <c:axId val="117238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7236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7330304"/>
        <c:axId val="117332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7330304"/>
        <c:axId val="117332224"/>
      </c:lineChart>
      <c:dateAx>
        <c:axId val="117330304"/>
        <c:scaling>
          <c:orientation val="minMax"/>
        </c:scaling>
        <c:delete val="1"/>
        <c:axPos val="b"/>
        <c:numFmt formatCode="ge" sourceLinked="1"/>
        <c:majorTickMark val="none"/>
        <c:minorTickMark val="none"/>
        <c:tickLblPos val="none"/>
        <c:crossAx val="117332224"/>
        <c:crosses val="autoZero"/>
        <c:auto val="1"/>
        <c:lblOffset val="100"/>
        <c:baseTimeUnit val="years"/>
      </c:dateAx>
      <c:valAx>
        <c:axId val="117332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7330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17346304"/>
        <c:axId val="117348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1622.51</c:v>
                </c:pt>
                <c:pt idx="1">
                  <c:v>1554.05</c:v>
                </c:pt>
                <c:pt idx="2">
                  <c:v>1436</c:v>
                </c:pt>
                <c:pt idx="3">
                  <c:v>1434.89</c:v>
                </c:pt>
                <c:pt idx="4">
                  <c:v>1298.9100000000001</c:v>
                </c:pt>
              </c:numCache>
            </c:numRef>
          </c:val>
          <c:smooth val="0"/>
        </c:ser>
        <c:dLbls>
          <c:showLegendKey val="0"/>
          <c:showVal val="0"/>
          <c:showCatName val="0"/>
          <c:showSerName val="0"/>
          <c:showPercent val="0"/>
          <c:showBubbleSize val="0"/>
        </c:dLbls>
        <c:marker val="1"/>
        <c:smooth val="0"/>
        <c:axId val="117346304"/>
        <c:axId val="117348224"/>
      </c:lineChart>
      <c:dateAx>
        <c:axId val="117346304"/>
        <c:scaling>
          <c:orientation val="minMax"/>
        </c:scaling>
        <c:delete val="1"/>
        <c:axPos val="b"/>
        <c:numFmt formatCode="ge" sourceLinked="1"/>
        <c:majorTickMark val="none"/>
        <c:minorTickMark val="none"/>
        <c:tickLblPos val="none"/>
        <c:crossAx val="117348224"/>
        <c:crosses val="autoZero"/>
        <c:auto val="1"/>
        <c:lblOffset val="100"/>
        <c:baseTimeUnit val="years"/>
      </c:dateAx>
      <c:valAx>
        <c:axId val="117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7346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62.25</c:v>
                </c:pt>
                <c:pt idx="1">
                  <c:v>53.3</c:v>
                </c:pt>
                <c:pt idx="2">
                  <c:v>23.84</c:v>
                </c:pt>
                <c:pt idx="3">
                  <c:v>77.36</c:v>
                </c:pt>
                <c:pt idx="4">
                  <c:v>82.33</c:v>
                </c:pt>
              </c:numCache>
            </c:numRef>
          </c:val>
        </c:ser>
        <c:dLbls>
          <c:showLegendKey val="0"/>
          <c:showVal val="0"/>
          <c:showCatName val="0"/>
          <c:showSerName val="0"/>
          <c:showPercent val="0"/>
          <c:showBubbleSize val="0"/>
        </c:dLbls>
        <c:gapWidth val="150"/>
        <c:axId val="117357952"/>
        <c:axId val="117364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62.83</c:v>
                </c:pt>
                <c:pt idx="1">
                  <c:v>53.01</c:v>
                </c:pt>
                <c:pt idx="2">
                  <c:v>66.56</c:v>
                </c:pt>
                <c:pt idx="3">
                  <c:v>66.22</c:v>
                </c:pt>
                <c:pt idx="4">
                  <c:v>69.87</c:v>
                </c:pt>
              </c:numCache>
            </c:numRef>
          </c:val>
          <c:smooth val="0"/>
        </c:ser>
        <c:dLbls>
          <c:showLegendKey val="0"/>
          <c:showVal val="0"/>
          <c:showCatName val="0"/>
          <c:showSerName val="0"/>
          <c:showPercent val="0"/>
          <c:showBubbleSize val="0"/>
        </c:dLbls>
        <c:marker val="1"/>
        <c:smooth val="0"/>
        <c:axId val="117357952"/>
        <c:axId val="117364224"/>
      </c:lineChart>
      <c:dateAx>
        <c:axId val="117357952"/>
        <c:scaling>
          <c:orientation val="minMax"/>
        </c:scaling>
        <c:delete val="1"/>
        <c:axPos val="b"/>
        <c:numFmt formatCode="ge" sourceLinked="1"/>
        <c:majorTickMark val="none"/>
        <c:minorTickMark val="none"/>
        <c:tickLblPos val="none"/>
        <c:crossAx val="117364224"/>
        <c:crosses val="autoZero"/>
        <c:auto val="1"/>
        <c:lblOffset val="100"/>
        <c:baseTimeUnit val="years"/>
      </c:dateAx>
      <c:valAx>
        <c:axId val="11736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7357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402.9</c:v>
                </c:pt>
                <c:pt idx="1">
                  <c:v>410.88</c:v>
                </c:pt>
                <c:pt idx="2">
                  <c:v>973.47</c:v>
                </c:pt>
                <c:pt idx="3">
                  <c:v>296.5</c:v>
                </c:pt>
                <c:pt idx="4">
                  <c:v>285.7</c:v>
                </c:pt>
              </c:numCache>
            </c:numRef>
          </c:val>
        </c:ser>
        <c:dLbls>
          <c:showLegendKey val="0"/>
          <c:showVal val="0"/>
          <c:showCatName val="0"/>
          <c:showSerName val="0"/>
          <c:showPercent val="0"/>
          <c:showBubbleSize val="0"/>
        </c:dLbls>
        <c:gapWidth val="150"/>
        <c:axId val="117492736"/>
        <c:axId val="117494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250.43</c:v>
                </c:pt>
                <c:pt idx="1">
                  <c:v>299.39</c:v>
                </c:pt>
                <c:pt idx="2">
                  <c:v>244.29</c:v>
                </c:pt>
                <c:pt idx="3">
                  <c:v>246.72</c:v>
                </c:pt>
                <c:pt idx="4">
                  <c:v>234.96</c:v>
                </c:pt>
              </c:numCache>
            </c:numRef>
          </c:val>
          <c:smooth val="0"/>
        </c:ser>
        <c:dLbls>
          <c:showLegendKey val="0"/>
          <c:showVal val="0"/>
          <c:showCatName val="0"/>
          <c:showSerName val="0"/>
          <c:showPercent val="0"/>
          <c:showBubbleSize val="0"/>
        </c:dLbls>
        <c:marker val="1"/>
        <c:smooth val="0"/>
        <c:axId val="117492736"/>
        <c:axId val="117494912"/>
      </c:lineChart>
      <c:dateAx>
        <c:axId val="117492736"/>
        <c:scaling>
          <c:orientation val="minMax"/>
        </c:scaling>
        <c:delete val="1"/>
        <c:axPos val="b"/>
        <c:numFmt formatCode="ge" sourceLinked="1"/>
        <c:majorTickMark val="none"/>
        <c:minorTickMark val="none"/>
        <c:tickLblPos val="none"/>
        <c:crossAx val="117494912"/>
        <c:crosses val="autoZero"/>
        <c:auto val="1"/>
        <c:lblOffset val="100"/>
        <c:baseTimeUnit val="years"/>
      </c:dateAx>
      <c:valAx>
        <c:axId val="117494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7492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【1,348.09】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【42.17】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【232.54】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BL47" sqref="BL47:BZ63"/>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3" t="str">
        <f>データ!H6</f>
        <v>新潟県　佐渡市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c r="A8" s="2"/>
      <c r="B8" s="48" t="str">
        <f>データ!I6</f>
        <v>法非適用</v>
      </c>
      <c r="C8" s="48"/>
      <c r="D8" s="48"/>
      <c r="E8" s="48"/>
      <c r="F8" s="48"/>
      <c r="G8" s="48"/>
      <c r="H8" s="48"/>
      <c r="I8" s="48" t="str">
        <f>データ!J6</f>
        <v>下水道事業</v>
      </c>
      <c r="J8" s="48"/>
      <c r="K8" s="48"/>
      <c r="L8" s="48"/>
      <c r="M8" s="48"/>
      <c r="N8" s="48"/>
      <c r="O8" s="48"/>
      <c r="P8" s="48" t="str">
        <f>データ!K6</f>
        <v>特定環境保全公共下水道</v>
      </c>
      <c r="Q8" s="48"/>
      <c r="R8" s="48"/>
      <c r="S8" s="48"/>
      <c r="T8" s="48"/>
      <c r="U8" s="48"/>
      <c r="V8" s="48"/>
      <c r="W8" s="48" t="str">
        <f>データ!L6</f>
        <v>D2</v>
      </c>
      <c r="X8" s="48"/>
      <c r="Y8" s="48"/>
      <c r="Z8" s="48"/>
      <c r="AA8" s="48"/>
      <c r="AB8" s="48"/>
      <c r="AC8" s="48"/>
      <c r="AD8" s="49" t="s">
        <v>121</v>
      </c>
      <c r="AE8" s="49"/>
      <c r="AF8" s="49"/>
      <c r="AG8" s="49"/>
      <c r="AH8" s="49"/>
      <c r="AI8" s="49"/>
      <c r="AJ8" s="49"/>
      <c r="AK8" s="4"/>
      <c r="AL8" s="50">
        <f>データ!S6</f>
        <v>57470</v>
      </c>
      <c r="AM8" s="50"/>
      <c r="AN8" s="50"/>
      <c r="AO8" s="50"/>
      <c r="AP8" s="50"/>
      <c r="AQ8" s="50"/>
      <c r="AR8" s="50"/>
      <c r="AS8" s="50"/>
      <c r="AT8" s="45">
        <f>データ!T6</f>
        <v>855.69</v>
      </c>
      <c r="AU8" s="45"/>
      <c r="AV8" s="45"/>
      <c r="AW8" s="45"/>
      <c r="AX8" s="45"/>
      <c r="AY8" s="45"/>
      <c r="AZ8" s="45"/>
      <c r="BA8" s="45"/>
      <c r="BB8" s="45">
        <f>データ!U6</f>
        <v>67.16</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c r="A10" s="2"/>
      <c r="B10" s="45" t="str">
        <f>データ!N6</f>
        <v>-</v>
      </c>
      <c r="C10" s="45"/>
      <c r="D10" s="45"/>
      <c r="E10" s="45"/>
      <c r="F10" s="45"/>
      <c r="G10" s="45"/>
      <c r="H10" s="45"/>
      <c r="I10" s="45" t="str">
        <f>データ!O6</f>
        <v>該当数値なし</v>
      </c>
      <c r="J10" s="45"/>
      <c r="K10" s="45"/>
      <c r="L10" s="45"/>
      <c r="M10" s="45"/>
      <c r="N10" s="45"/>
      <c r="O10" s="45"/>
      <c r="P10" s="45">
        <f>データ!P6</f>
        <v>12.67</v>
      </c>
      <c r="Q10" s="45"/>
      <c r="R10" s="45"/>
      <c r="S10" s="45"/>
      <c r="T10" s="45"/>
      <c r="U10" s="45"/>
      <c r="V10" s="45"/>
      <c r="W10" s="45">
        <f>データ!Q6</f>
        <v>98.69</v>
      </c>
      <c r="X10" s="45"/>
      <c r="Y10" s="45"/>
      <c r="Z10" s="45"/>
      <c r="AA10" s="45"/>
      <c r="AB10" s="45"/>
      <c r="AC10" s="45"/>
      <c r="AD10" s="50">
        <f>データ!R6</f>
        <v>4212</v>
      </c>
      <c r="AE10" s="50"/>
      <c r="AF10" s="50"/>
      <c r="AG10" s="50"/>
      <c r="AH10" s="50"/>
      <c r="AI10" s="50"/>
      <c r="AJ10" s="50"/>
      <c r="AK10" s="2"/>
      <c r="AL10" s="50">
        <f>データ!V6</f>
        <v>7201</v>
      </c>
      <c r="AM10" s="50"/>
      <c r="AN10" s="50"/>
      <c r="AO10" s="50"/>
      <c r="AP10" s="50"/>
      <c r="AQ10" s="50"/>
      <c r="AR10" s="50"/>
      <c r="AS10" s="50"/>
      <c r="AT10" s="45">
        <f>データ!W6</f>
        <v>3.01</v>
      </c>
      <c r="AU10" s="45"/>
      <c r="AV10" s="45"/>
      <c r="AW10" s="45"/>
      <c r="AX10" s="45"/>
      <c r="AY10" s="45"/>
      <c r="AZ10" s="45"/>
      <c r="BA10" s="45"/>
      <c r="BB10" s="45">
        <f>データ!X6</f>
        <v>2392.36</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122</v>
      </c>
      <c r="BM16" s="70"/>
      <c r="BN16" s="70"/>
      <c r="BO16" s="70"/>
      <c r="BP16" s="70"/>
      <c r="BQ16" s="70"/>
      <c r="BR16" s="70"/>
      <c r="BS16" s="70"/>
      <c r="BT16" s="70"/>
      <c r="BU16" s="70"/>
      <c r="BV16" s="70"/>
      <c r="BW16" s="70"/>
      <c r="BX16" s="70"/>
      <c r="BY16" s="70"/>
      <c r="BZ16" s="71"/>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84" t="s">
        <v>124</v>
      </c>
      <c r="BM47" s="85"/>
      <c r="BN47" s="85"/>
      <c r="BO47" s="85"/>
      <c r="BP47" s="85"/>
      <c r="BQ47" s="85"/>
      <c r="BR47" s="85"/>
      <c r="BS47" s="85"/>
      <c r="BT47" s="85"/>
      <c r="BU47" s="85"/>
      <c r="BV47" s="85"/>
      <c r="BW47" s="85"/>
      <c r="BX47" s="85"/>
      <c r="BY47" s="85"/>
      <c r="BZ47" s="86"/>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84"/>
      <c r="BM48" s="85"/>
      <c r="BN48" s="85"/>
      <c r="BO48" s="85"/>
      <c r="BP48" s="85"/>
      <c r="BQ48" s="85"/>
      <c r="BR48" s="85"/>
      <c r="BS48" s="85"/>
      <c r="BT48" s="85"/>
      <c r="BU48" s="85"/>
      <c r="BV48" s="85"/>
      <c r="BW48" s="85"/>
      <c r="BX48" s="85"/>
      <c r="BY48" s="85"/>
      <c r="BZ48" s="86"/>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84"/>
      <c r="BM49" s="85"/>
      <c r="BN49" s="85"/>
      <c r="BO49" s="85"/>
      <c r="BP49" s="85"/>
      <c r="BQ49" s="85"/>
      <c r="BR49" s="85"/>
      <c r="BS49" s="85"/>
      <c r="BT49" s="85"/>
      <c r="BU49" s="85"/>
      <c r="BV49" s="85"/>
      <c r="BW49" s="85"/>
      <c r="BX49" s="85"/>
      <c r="BY49" s="85"/>
      <c r="BZ49" s="86"/>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84"/>
      <c r="BM50" s="85"/>
      <c r="BN50" s="85"/>
      <c r="BO50" s="85"/>
      <c r="BP50" s="85"/>
      <c r="BQ50" s="85"/>
      <c r="BR50" s="85"/>
      <c r="BS50" s="85"/>
      <c r="BT50" s="85"/>
      <c r="BU50" s="85"/>
      <c r="BV50" s="85"/>
      <c r="BW50" s="85"/>
      <c r="BX50" s="85"/>
      <c r="BY50" s="85"/>
      <c r="BZ50" s="86"/>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84"/>
      <c r="BM51" s="85"/>
      <c r="BN51" s="85"/>
      <c r="BO51" s="85"/>
      <c r="BP51" s="85"/>
      <c r="BQ51" s="85"/>
      <c r="BR51" s="85"/>
      <c r="BS51" s="85"/>
      <c r="BT51" s="85"/>
      <c r="BU51" s="85"/>
      <c r="BV51" s="85"/>
      <c r="BW51" s="85"/>
      <c r="BX51" s="85"/>
      <c r="BY51" s="85"/>
      <c r="BZ51" s="86"/>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84"/>
      <c r="BM52" s="85"/>
      <c r="BN52" s="85"/>
      <c r="BO52" s="85"/>
      <c r="BP52" s="85"/>
      <c r="BQ52" s="85"/>
      <c r="BR52" s="85"/>
      <c r="BS52" s="85"/>
      <c r="BT52" s="85"/>
      <c r="BU52" s="85"/>
      <c r="BV52" s="85"/>
      <c r="BW52" s="85"/>
      <c r="BX52" s="85"/>
      <c r="BY52" s="85"/>
      <c r="BZ52" s="86"/>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84"/>
      <c r="BM53" s="85"/>
      <c r="BN53" s="85"/>
      <c r="BO53" s="85"/>
      <c r="BP53" s="85"/>
      <c r="BQ53" s="85"/>
      <c r="BR53" s="85"/>
      <c r="BS53" s="85"/>
      <c r="BT53" s="85"/>
      <c r="BU53" s="85"/>
      <c r="BV53" s="85"/>
      <c r="BW53" s="85"/>
      <c r="BX53" s="85"/>
      <c r="BY53" s="85"/>
      <c r="BZ53" s="86"/>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84"/>
      <c r="BM54" s="85"/>
      <c r="BN54" s="85"/>
      <c r="BO54" s="85"/>
      <c r="BP54" s="85"/>
      <c r="BQ54" s="85"/>
      <c r="BR54" s="85"/>
      <c r="BS54" s="85"/>
      <c r="BT54" s="85"/>
      <c r="BU54" s="85"/>
      <c r="BV54" s="85"/>
      <c r="BW54" s="85"/>
      <c r="BX54" s="85"/>
      <c r="BY54" s="85"/>
      <c r="BZ54" s="86"/>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84"/>
      <c r="BM55" s="85"/>
      <c r="BN55" s="85"/>
      <c r="BO55" s="85"/>
      <c r="BP55" s="85"/>
      <c r="BQ55" s="85"/>
      <c r="BR55" s="85"/>
      <c r="BS55" s="85"/>
      <c r="BT55" s="85"/>
      <c r="BU55" s="85"/>
      <c r="BV55" s="85"/>
      <c r="BW55" s="85"/>
      <c r="BX55" s="85"/>
      <c r="BY55" s="85"/>
      <c r="BZ55" s="86"/>
    </row>
    <row r="56" spans="1:78" ht="13.5" customHeight="1">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84"/>
      <c r="BM56" s="85"/>
      <c r="BN56" s="85"/>
      <c r="BO56" s="85"/>
      <c r="BP56" s="85"/>
      <c r="BQ56" s="85"/>
      <c r="BR56" s="85"/>
      <c r="BS56" s="85"/>
      <c r="BT56" s="85"/>
      <c r="BU56" s="85"/>
      <c r="BV56" s="85"/>
      <c r="BW56" s="85"/>
      <c r="BX56" s="85"/>
      <c r="BY56" s="85"/>
      <c r="BZ56" s="86"/>
    </row>
    <row r="57" spans="1:78" ht="13.5" customHeight="1">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84"/>
      <c r="BM57" s="85"/>
      <c r="BN57" s="85"/>
      <c r="BO57" s="85"/>
      <c r="BP57" s="85"/>
      <c r="BQ57" s="85"/>
      <c r="BR57" s="85"/>
      <c r="BS57" s="85"/>
      <c r="BT57" s="85"/>
      <c r="BU57" s="85"/>
      <c r="BV57" s="85"/>
      <c r="BW57" s="85"/>
      <c r="BX57" s="85"/>
      <c r="BY57" s="85"/>
      <c r="BZ57" s="86"/>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84"/>
      <c r="BM58" s="85"/>
      <c r="BN58" s="85"/>
      <c r="BO58" s="85"/>
      <c r="BP58" s="85"/>
      <c r="BQ58" s="85"/>
      <c r="BR58" s="85"/>
      <c r="BS58" s="85"/>
      <c r="BT58" s="85"/>
      <c r="BU58" s="85"/>
      <c r="BV58" s="85"/>
      <c r="BW58" s="85"/>
      <c r="BX58" s="85"/>
      <c r="BY58" s="85"/>
      <c r="BZ58" s="86"/>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4"/>
      <c r="BM59" s="85"/>
      <c r="BN59" s="85"/>
      <c r="BO59" s="85"/>
      <c r="BP59" s="85"/>
      <c r="BQ59" s="85"/>
      <c r="BR59" s="85"/>
      <c r="BS59" s="85"/>
      <c r="BT59" s="85"/>
      <c r="BU59" s="85"/>
      <c r="BV59" s="85"/>
      <c r="BW59" s="85"/>
      <c r="BX59" s="85"/>
      <c r="BY59" s="85"/>
      <c r="BZ59" s="86"/>
    </row>
    <row r="60" spans="1:78" ht="13.5" customHeight="1">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84"/>
      <c r="BM60" s="85"/>
      <c r="BN60" s="85"/>
      <c r="BO60" s="85"/>
      <c r="BP60" s="85"/>
      <c r="BQ60" s="85"/>
      <c r="BR60" s="85"/>
      <c r="BS60" s="85"/>
      <c r="BT60" s="85"/>
      <c r="BU60" s="85"/>
      <c r="BV60" s="85"/>
      <c r="BW60" s="85"/>
      <c r="BX60" s="85"/>
      <c r="BY60" s="85"/>
      <c r="BZ60" s="86"/>
    </row>
    <row r="61" spans="1:78" ht="13.5" customHeight="1">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84"/>
      <c r="BM61" s="85"/>
      <c r="BN61" s="85"/>
      <c r="BO61" s="85"/>
      <c r="BP61" s="85"/>
      <c r="BQ61" s="85"/>
      <c r="BR61" s="85"/>
      <c r="BS61" s="85"/>
      <c r="BT61" s="85"/>
      <c r="BU61" s="85"/>
      <c r="BV61" s="85"/>
      <c r="BW61" s="85"/>
      <c r="BX61" s="85"/>
      <c r="BY61" s="85"/>
      <c r="BZ61" s="86"/>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84"/>
      <c r="BM62" s="85"/>
      <c r="BN62" s="85"/>
      <c r="BO62" s="85"/>
      <c r="BP62" s="85"/>
      <c r="BQ62" s="85"/>
      <c r="BR62" s="85"/>
      <c r="BS62" s="85"/>
      <c r="BT62" s="85"/>
      <c r="BU62" s="85"/>
      <c r="BV62" s="85"/>
      <c r="BW62" s="85"/>
      <c r="BX62" s="85"/>
      <c r="BY62" s="85"/>
      <c r="BZ62" s="86"/>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87"/>
      <c r="BM63" s="88"/>
      <c r="BN63" s="88"/>
      <c r="BO63" s="88"/>
      <c r="BP63" s="88"/>
      <c r="BQ63" s="88"/>
      <c r="BR63" s="88"/>
      <c r="BS63" s="88"/>
      <c r="BT63" s="88"/>
      <c r="BU63" s="88"/>
      <c r="BV63" s="88"/>
      <c r="BW63" s="88"/>
      <c r="BX63" s="88"/>
      <c r="BY63" s="88"/>
      <c r="BZ63" s="89"/>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123</v>
      </c>
      <c r="BM66" s="70"/>
      <c r="BN66" s="70"/>
      <c r="BO66" s="70"/>
      <c r="BP66" s="70"/>
      <c r="BQ66" s="70"/>
      <c r="BR66" s="70"/>
      <c r="BS66" s="70"/>
      <c r="BT66" s="70"/>
      <c r="BU66" s="70"/>
      <c r="BV66" s="70"/>
      <c r="BW66" s="70"/>
      <c r="BX66" s="70"/>
      <c r="BY66" s="70"/>
      <c r="BZ66" s="71"/>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【1,348.09】</v>
      </c>
      <c r="I86" s="26" t="str">
        <f>データ!CA6</f>
        <v>【69.80】</v>
      </c>
      <c r="J86" s="26" t="str">
        <f>データ!CL6</f>
        <v>【232.54】</v>
      </c>
      <c r="K86" s="26" t="str">
        <f>データ!CW6</f>
        <v>【42.17】</v>
      </c>
      <c r="L86" s="26" t="str">
        <f>データ!DH6</f>
        <v>【82.30】</v>
      </c>
      <c r="M86" s="26" t="s">
        <v>55</v>
      </c>
      <c r="N86" s="26" t="s">
        <v>55</v>
      </c>
      <c r="O86" s="26" t="str">
        <f>データ!EO6</f>
        <v>【0.09】</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c r="A6" s="28" t="s">
        <v>108</v>
      </c>
      <c r="B6" s="33">
        <f>B7</f>
        <v>2016</v>
      </c>
      <c r="C6" s="33">
        <f t="shared" ref="C6:X6" si="3">C7</f>
        <v>152242</v>
      </c>
      <c r="D6" s="33">
        <f t="shared" si="3"/>
        <v>47</v>
      </c>
      <c r="E6" s="33">
        <f t="shared" si="3"/>
        <v>17</v>
      </c>
      <c r="F6" s="33">
        <f t="shared" si="3"/>
        <v>4</v>
      </c>
      <c r="G6" s="33">
        <f t="shared" si="3"/>
        <v>0</v>
      </c>
      <c r="H6" s="33" t="str">
        <f t="shared" si="3"/>
        <v>新潟県　佐渡市</v>
      </c>
      <c r="I6" s="33" t="str">
        <f t="shared" si="3"/>
        <v>法非適用</v>
      </c>
      <c r="J6" s="33" t="str">
        <f t="shared" si="3"/>
        <v>下水道事業</v>
      </c>
      <c r="K6" s="33" t="str">
        <f t="shared" si="3"/>
        <v>特定環境保全公共下水道</v>
      </c>
      <c r="L6" s="33" t="str">
        <f t="shared" si="3"/>
        <v>D2</v>
      </c>
      <c r="M6" s="33">
        <f t="shared" si="3"/>
        <v>0</v>
      </c>
      <c r="N6" s="34" t="str">
        <f t="shared" si="3"/>
        <v>-</v>
      </c>
      <c r="O6" s="34" t="str">
        <f t="shared" si="3"/>
        <v>該当数値なし</v>
      </c>
      <c r="P6" s="34">
        <f t="shared" si="3"/>
        <v>12.67</v>
      </c>
      <c r="Q6" s="34">
        <f t="shared" si="3"/>
        <v>98.69</v>
      </c>
      <c r="R6" s="34">
        <f t="shared" si="3"/>
        <v>4212</v>
      </c>
      <c r="S6" s="34">
        <f t="shared" si="3"/>
        <v>57470</v>
      </c>
      <c r="T6" s="34">
        <f t="shared" si="3"/>
        <v>855.69</v>
      </c>
      <c r="U6" s="34">
        <f t="shared" si="3"/>
        <v>67.16</v>
      </c>
      <c r="V6" s="34">
        <f t="shared" si="3"/>
        <v>7201</v>
      </c>
      <c r="W6" s="34">
        <f t="shared" si="3"/>
        <v>3.01</v>
      </c>
      <c r="X6" s="34">
        <f t="shared" si="3"/>
        <v>2392.36</v>
      </c>
      <c r="Y6" s="35">
        <f>IF(Y7="",NA(),Y7)</f>
        <v>80.97</v>
      </c>
      <c r="Z6" s="35">
        <f t="shared" ref="Z6:AH6" si="4">IF(Z7="",NA(),Z7)</f>
        <v>99.64</v>
      </c>
      <c r="AA6" s="35">
        <f t="shared" si="4"/>
        <v>58.62</v>
      </c>
      <c r="AB6" s="35">
        <f t="shared" si="4"/>
        <v>100.08</v>
      </c>
      <c r="AC6" s="35">
        <f t="shared" si="4"/>
        <v>100.84</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1622.51</v>
      </c>
      <c r="BL6" s="35">
        <f t="shared" si="7"/>
        <v>1554.05</v>
      </c>
      <c r="BM6" s="35">
        <f t="shared" si="7"/>
        <v>1436</v>
      </c>
      <c r="BN6" s="35">
        <f t="shared" si="7"/>
        <v>1434.89</v>
      </c>
      <c r="BO6" s="35">
        <f t="shared" si="7"/>
        <v>1298.9100000000001</v>
      </c>
      <c r="BP6" s="34" t="str">
        <f>IF(BP7="","",IF(BP7="-","【-】","【"&amp;SUBSTITUTE(TEXT(BP7,"#,##0.00"),"-","△")&amp;"】"))</f>
        <v>【1,348.09】</v>
      </c>
      <c r="BQ6" s="35">
        <f>IF(BQ7="",NA(),BQ7)</f>
        <v>62.25</v>
      </c>
      <c r="BR6" s="35">
        <f t="shared" ref="BR6:BZ6" si="8">IF(BR7="",NA(),BR7)</f>
        <v>53.3</v>
      </c>
      <c r="BS6" s="35">
        <f t="shared" si="8"/>
        <v>23.84</v>
      </c>
      <c r="BT6" s="35">
        <f t="shared" si="8"/>
        <v>77.36</v>
      </c>
      <c r="BU6" s="35">
        <f t="shared" si="8"/>
        <v>82.33</v>
      </c>
      <c r="BV6" s="35">
        <f t="shared" si="8"/>
        <v>62.83</v>
      </c>
      <c r="BW6" s="35">
        <f t="shared" si="8"/>
        <v>53.01</v>
      </c>
      <c r="BX6" s="35">
        <f t="shared" si="8"/>
        <v>66.56</v>
      </c>
      <c r="BY6" s="35">
        <f t="shared" si="8"/>
        <v>66.22</v>
      </c>
      <c r="BZ6" s="35">
        <f t="shared" si="8"/>
        <v>69.87</v>
      </c>
      <c r="CA6" s="34" t="str">
        <f>IF(CA7="","",IF(CA7="-","【-】","【"&amp;SUBSTITUTE(TEXT(CA7,"#,##0.00"),"-","△")&amp;"】"))</f>
        <v>【69.80】</v>
      </c>
      <c r="CB6" s="35">
        <f>IF(CB7="",NA(),CB7)</f>
        <v>402.9</v>
      </c>
      <c r="CC6" s="35">
        <f t="shared" ref="CC6:CK6" si="9">IF(CC7="",NA(),CC7)</f>
        <v>410.88</v>
      </c>
      <c r="CD6" s="35">
        <f t="shared" si="9"/>
        <v>973.47</v>
      </c>
      <c r="CE6" s="35">
        <f t="shared" si="9"/>
        <v>296.5</v>
      </c>
      <c r="CF6" s="35">
        <f t="shared" si="9"/>
        <v>285.7</v>
      </c>
      <c r="CG6" s="35">
        <f t="shared" si="9"/>
        <v>250.43</v>
      </c>
      <c r="CH6" s="35">
        <f t="shared" si="9"/>
        <v>299.39</v>
      </c>
      <c r="CI6" s="35">
        <f t="shared" si="9"/>
        <v>244.29</v>
      </c>
      <c r="CJ6" s="35">
        <f t="shared" si="9"/>
        <v>246.72</v>
      </c>
      <c r="CK6" s="35">
        <f t="shared" si="9"/>
        <v>234.96</v>
      </c>
      <c r="CL6" s="34" t="str">
        <f>IF(CL7="","",IF(CL7="-","【-】","【"&amp;SUBSTITUTE(TEXT(CL7,"#,##0.00"),"-","△")&amp;"】"))</f>
        <v>【232.54】</v>
      </c>
      <c r="CM6" s="35">
        <f>IF(CM7="",NA(),CM7)</f>
        <v>21.89</v>
      </c>
      <c r="CN6" s="35">
        <f t="shared" ref="CN6:CV6" si="10">IF(CN7="",NA(),CN7)</f>
        <v>24.3</v>
      </c>
      <c r="CO6" s="35">
        <f t="shared" si="10"/>
        <v>24.8</v>
      </c>
      <c r="CP6" s="35">
        <f t="shared" si="10"/>
        <v>24.8</v>
      </c>
      <c r="CQ6" s="35">
        <f t="shared" si="10"/>
        <v>24.88</v>
      </c>
      <c r="CR6" s="35">
        <f t="shared" si="10"/>
        <v>42.31</v>
      </c>
      <c r="CS6" s="35">
        <f t="shared" si="10"/>
        <v>36.200000000000003</v>
      </c>
      <c r="CT6" s="35">
        <f t="shared" si="10"/>
        <v>43.58</v>
      </c>
      <c r="CU6" s="35">
        <f t="shared" si="10"/>
        <v>41.35</v>
      </c>
      <c r="CV6" s="35">
        <f t="shared" si="10"/>
        <v>42.9</v>
      </c>
      <c r="CW6" s="34" t="str">
        <f>IF(CW7="","",IF(CW7="-","【-】","【"&amp;SUBSTITUTE(TEXT(CW7,"#,##0.00"),"-","△")&amp;"】"))</f>
        <v>【42.17】</v>
      </c>
      <c r="CX6" s="35">
        <f>IF(CX7="",NA(),CX7)</f>
        <v>57.21</v>
      </c>
      <c r="CY6" s="35">
        <f t="shared" ref="CY6:DG6" si="11">IF(CY7="",NA(),CY7)</f>
        <v>58.4</v>
      </c>
      <c r="CZ6" s="35">
        <f t="shared" si="11"/>
        <v>58.2</v>
      </c>
      <c r="DA6" s="35">
        <f t="shared" si="11"/>
        <v>59.13</v>
      </c>
      <c r="DB6" s="35">
        <f t="shared" si="11"/>
        <v>59.59</v>
      </c>
      <c r="DC6" s="35">
        <f t="shared" si="11"/>
        <v>81.3</v>
      </c>
      <c r="DD6" s="35">
        <f t="shared" si="11"/>
        <v>71.069999999999993</v>
      </c>
      <c r="DE6" s="35">
        <f t="shared" si="11"/>
        <v>82.35</v>
      </c>
      <c r="DF6" s="35">
        <f t="shared" si="11"/>
        <v>82.9</v>
      </c>
      <c r="DG6" s="35">
        <f t="shared" si="11"/>
        <v>83.5</v>
      </c>
      <c r="DH6" s="34" t="str">
        <f>IF(DH7="","",IF(DH7="-","【-】","【"&amp;SUBSTITUTE(TEXT(DH7,"#,##0.00"),"-","△")&amp;"】"))</f>
        <v>【82.30】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5">
        <f t="shared" si="14"/>
        <v>0.86</v>
      </c>
      <c r="EJ6" s="35">
        <f t="shared" si="14"/>
        <v>0.11</v>
      </c>
      <c r="EK6" s="35">
        <f t="shared" si="14"/>
        <v>7.0000000000000007E-2</v>
      </c>
      <c r="EL6" s="35">
        <f t="shared" si="14"/>
        <v>0.04</v>
      </c>
      <c r="EM6" s="35">
        <f t="shared" si="14"/>
        <v>7.0000000000000007E-2</v>
      </c>
      <c r="EN6" s="35">
        <f t="shared" si="14"/>
        <v>0.09</v>
      </c>
      <c r="EO6" s="34" t="str">
        <f>IF(EO7="","",IF(EO7="-","【-】","【"&amp;SUBSTITUTE(TEXT(EO7,"#,##0.00"),"-","△")&amp;"】"))</f>
        <v>【0.09】</v>
      </c>
    </row>
    <row r="7" spans="1:145" s="36" customFormat="1">
      <c r="A7" s="28"/>
      <c r="B7" s="37">
        <v>2016</v>
      </c>
      <c r="C7" s="37">
        <v>152242</v>
      </c>
      <c r="D7" s="37">
        <v>47</v>
      </c>
      <c r="E7" s="37">
        <v>17</v>
      </c>
      <c r="F7" s="37">
        <v>4</v>
      </c>
      <c r="G7" s="37">
        <v>0</v>
      </c>
      <c r="H7" s="37" t="s">
        <v>109</v>
      </c>
      <c r="I7" s="37" t="s">
        <v>110</v>
      </c>
      <c r="J7" s="37" t="s">
        <v>111</v>
      </c>
      <c r="K7" s="37" t="s">
        <v>112</v>
      </c>
      <c r="L7" s="37" t="s">
        <v>113</v>
      </c>
      <c r="M7" s="37"/>
      <c r="N7" s="38" t="s">
        <v>114</v>
      </c>
      <c r="O7" s="38" t="s">
        <v>115</v>
      </c>
      <c r="P7" s="38">
        <v>12.67</v>
      </c>
      <c r="Q7" s="38">
        <v>98.69</v>
      </c>
      <c r="R7" s="38">
        <v>4212</v>
      </c>
      <c r="S7" s="38">
        <v>57470</v>
      </c>
      <c r="T7" s="38">
        <v>855.69</v>
      </c>
      <c r="U7" s="38">
        <v>67.16</v>
      </c>
      <c r="V7" s="38">
        <v>7201</v>
      </c>
      <c r="W7" s="38">
        <v>3.01</v>
      </c>
      <c r="X7" s="38">
        <v>2392.36</v>
      </c>
      <c r="Y7" s="38">
        <v>80.97</v>
      </c>
      <c r="Z7" s="38">
        <v>99.64</v>
      </c>
      <c r="AA7" s="38">
        <v>58.62</v>
      </c>
      <c r="AB7" s="38">
        <v>100.08</v>
      </c>
      <c r="AC7" s="38">
        <v>100.84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1622.51</v>
      </c>
      <c r="BL7" s="38">
        <v>1554.05</v>
      </c>
      <c r="BM7" s="38">
        <v>1436</v>
      </c>
      <c r="BN7" s="38">
        <v>1434.89</v>
      </c>
      <c r="BO7" s="38">
        <v>1298.9100000000001</v>
      </c>
      <c r="BP7" s="38">
        <v>1348.09</v>
      </c>
      <c r="BQ7" s="38">
        <v>62.25</v>
      </c>
      <c r="BR7" s="38">
        <v>53.3</v>
      </c>
      <c r="BS7" s="38">
        <v>23.84</v>
      </c>
      <c r="BT7" s="38">
        <v>77.36</v>
      </c>
      <c r="BU7" s="38">
        <v>82.33</v>
      </c>
      <c r="BV7" s="38">
        <v>62.83</v>
      </c>
      <c r="BW7" s="38">
        <v>53.01</v>
      </c>
      <c r="BX7" s="38">
        <v>66.56</v>
      </c>
      <c r="BY7" s="38">
        <v>66.22</v>
      </c>
      <c r="BZ7" s="38">
        <v>69.87</v>
      </c>
      <c r="CA7" s="38">
        <v>69.8</v>
      </c>
      <c r="CB7" s="38">
        <v>402.9</v>
      </c>
      <c r="CC7" s="38">
        <v>410.88</v>
      </c>
      <c r="CD7" s="38">
        <v>973.47</v>
      </c>
      <c r="CE7" s="38">
        <v>296.5</v>
      </c>
      <c r="CF7" s="38">
        <v>285.7</v>
      </c>
      <c r="CG7" s="38">
        <v>250.43</v>
      </c>
      <c r="CH7" s="38">
        <v>299.39</v>
      </c>
      <c r="CI7" s="38">
        <v>244.29</v>
      </c>
      <c r="CJ7" s="38">
        <v>246.72</v>
      </c>
      <c r="CK7" s="38">
        <v>234.96</v>
      </c>
      <c r="CL7" s="38">
        <v>232.54</v>
      </c>
      <c r="CM7" s="38">
        <v>21.89</v>
      </c>
      <c r="CN7" s="38">
        <v>24.3</v>
      </c>
      <c r="CO7" s="38">
        <v>24.8</v>
      </c>
      <c r="CP7" s="38">
        <v>24.8</v>
      </c>
      <c r="CQ7" s="38">
        <v>24.88</v>
      </c>
      <c r="CR7" s="38">
        <v>42.31</v>
      </c>
      <c r="CS7" s="38">
        <v>36.200000000000003</v>
      </c>
      <c r="CT7" s="38">
        <v>43.58</v>
      </c>
      <c r="CU7" s="38">
        <v>41.35</v>
      </c>
      <c r="CV7" s="38">
        <v>42.9</v>
      </c>
      <c r="CW7" s="38">
        <v>42.17</v>
      </c>
      <c r="CX7" s="38">
        <v>57.21</v>
      </c>
      <c r="CY7" s="38">
        <v>58.4</v>
      </c>
      <c r="CZ7" s="38">
        <v>58.2</v>
      </c>
      <c r="DA7" s="38">
        <v>59.13</v>
      </c>
      <c r="DB7" s="38">
        <v>59.59</v>
      </c>
      <c r="DC7" s="38">
        <v>81.3</v>
      </c>
      <c r="DD7" s="38">
        <v>71.069999999999993</v>
      </c>
      <c r="DE7" s="38">
        <v>82.35</v>
      </c>
      <c r="DF7" s="38">
        <v>82.9</v>
      </c>
      <c r="DG7" s="38">
        <v>83.5</v>
      </c>
      <c r="DH7" s="38">
        <v>82.3</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0.86</v>
      </c>
      <c r="EJ7" s="38">
        <v>0.11</v>
      </c>
      <c r="EK7" s="38">
        <v>7.0000000000000007E-2</v>
      </c>
      <c r="EL7" s="38">
        <v>0.04</v>
      </c>
      <c r="EM7" s="38">
        <v>7.0000000000000007E-2</v>
      </c>
      <c r="EN7" s="38">
        <v>0.09</v>
      </c>
      <c r="EO7" s="38">
        <v>0.09</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