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<sst xmlns="http://schemas.openxmlformats.org/spreadsheetml/2006/main" count="240" uniqueCount="125">
  <si>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</si>
  <si>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</si>
  <si>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</si>
  <si>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</si>
  <si>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</si>
  <si>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</si>
  <si>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</si>
  <si>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</si>
  <si>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</si>
  <si>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</si>
  <si>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</si>
  <si>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</si>
  <si>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</si>
  <si>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</si>
  <si>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</si>
  <si>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</si>
  <si>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</si>
  <si>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</si>
  <si>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</si>
  <si>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</si>
  <si>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</si>
  <si>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</si>
  <si>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</si>
  <si>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</si>
  <si>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</si>
  <si>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</si>
  <si>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</si>
  <si>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</si>
  <si>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</si>
  <si>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</si>
  <si>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</si>
  <si>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</si>
  <si>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</si>
  <si>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</si>
  <si>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</si>
  <si>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</si>
  <si>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</si>
  <si>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</si>
  <si>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</si>
  <si>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</si>
  <si>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</si>
  <si>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</si>
  <si>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</si>
  <si>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</si>
  <si>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</si>
  <si>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</si>
  <si>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</si>
  <si>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</si>
  <si>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</si>
  <si>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</si>
  <si>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</si>
  <si>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</si>
  <si>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</si>
  <si>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</si>
  <si>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</si>
  <si>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</si>
  <si>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</si>
  <si>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</si>
  <si>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</si>
  <si>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</si>
  <si>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</si>
  <si>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</si>
  <si>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</si>
  <si>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</si>
  <si>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</si>
  <si>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</si>
  <si>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</si>
  <si>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</si>
  <si>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</si>
  <si>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</si>
  <si>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</si>
  <si>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</si>
  <si>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</si>
  <si>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</si>
  <si>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</si>
  <si>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</si>
  <si>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</si>
  <si>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</si>
  <si>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</si>
  <si>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</si>
  <si>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</si>
  <si>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</si>
  <si>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</si>
  <si>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</si>
  <si>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</si>
  <si>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</si>
  <si>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</si>
  <si>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</si>
  <si>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</si>
  <si>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</si>
  <si>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</si>
  <si>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</si>
  <si>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</si>
  <si>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</si>
  <si>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</si>
  <si>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</si>
  <si>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</si>
  <si>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</si>
  <si>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</si>
  <si>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</si>
  <si>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</si>
  <si>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</si>
  <si>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</si>
  <si>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</si>
  <si>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</si>
  <si>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</si>
  <si>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</si>
  <si>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</si>
  <si>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</si>
  <si>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佐渡市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</si>
  <si>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</si>
  <si>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</si>
  <si>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</si>
  <si>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</si>
  <si>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</si>
  <si>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</si>
  <si>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</si>
  <si>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</si>
  <si>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</si>
  <si>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</si>
  <si>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</si>
  <si>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</si>
  <si>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供用開始後間もない地域があることや景気低迷、人口減少,なども影響し、経費回収率や水洗化率の上昇ペースは鈍い傾向にある。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施設利用率も微増を続けているものの低い数値を示しており、施設の規模や処理能力を満たしていない状況にあることから、汚水処理量の増加に結び付く施策の取り組みが必要である。</t>
    <phoneticPr fontId="4"/>
  </si>
  <si>
    <t>　今後の改善に向けた取組みとしては、長寿命化計画策定による予防保全的な施設管理及び計画的な施設更新を図ることで費用を抑制し、あわせて水洗化率の向上による収益の増加対策に取り組み、下水道事業の健全経営に努めながら安定した汚水処理サービスの提供を目指します。</t>
    <phoneticPr fontId="4"/>
  </si>
  <si>
    <t>　今後、施設及び管渠が耐用年数に達し老朽化を迎えるため、改築等の財源確保が必要になる。
　管渠改善率については、耐用年数を経過したマンホールポンプ等の改修に取り組んでいることから発生している。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</si>
</sst>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0.86</c:v>
                </c:pt>
              </c:numCache>
            </c:numRef>
          </c:val>
        </c:ser>
        <c:dLbls>
          <c:showLegendKey val="0"/>
          <c:showVal val="0"/>
          <c:showCatName val="0"/>
          <c:showSerName val="0"/>
          <c:showPercent val="0"/>
          <c:showBubbleSize val="0"/>
        </c:dLbls>
        <c:gapWidth val="150"/>
        <c:axId val="186750848"/>
        <c:axId val="1928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6750848"/>
        <c:axId val="192897408"/>
      </c:lineChart>
      <c:dateAx>
        <c:axId val="186750848"/>
        <c:scaling>
          <c:orientation val="minMax"/>
        </c:scaling>
        <c:delete val="1"/>
        <c:axPos val="b"/>
        <c:numFmt formatCode="ge" sourceLinked="1"/>
        <c:majorTickMark val="none"/>
        <c:minorTickMark val="none"/>
        <c:tickLblPos val="none"/>
        <c:crossAx val="192897408"/>
        <c:crosses val="autoZero"/>
        <c:auto val="1"/>
        <c:lblOffset val="100"/>
        <c:baseTimeUnit val="years"/>
      </c:dateAx>
      <c:valAx>
        <c:axId val="1928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21.89</c:v>
                </c:pt>
                <c:pt idx="1">
                  <c:v>24.3</c:v>
                </c:pt>
                <c:pt idx="2">
                  <c:v>24.8</c:v>
                </c:pt>
                <c:pt idx="3">
                  <c:v>24.8</c:v>
                </c:pt>
                <c:pt idx="4">
                  <c:v>24.88</c:v>
                </c:pt>
              </c:numCache>
            </c:numRef>
          </c:val>
        </c:ser>
        <c:dLbls>
          <c:showLegendKey val="0"/>
          <c:showVal val="0"/>
          <c:showCatName val="0"/>
          <c:showSerName val="0"/>
          <c:showPercent val="0"/>
          <c:showBubbleSize val="0"/>
        </c:dLbls>
        <c:gapWidth val="150"/>
        <c:axId val="177367296"/>
        <c:axId val="1773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177367296"/>
        <c:axId val="177373568"/>
      </c:lineChart>
      <c:dateAx>
        <c:axId val="177367296"/>
        <c:scaling>
          <c:orientation val="minMax"/>
        </c:scaling>
        <c:delete val="1"/>
        <c:axPos val="b"/>
        <c:numFmt formatCode="ge" sourceLinked="1"/>
        <c:majorTickMark val="none"/>
        <c:minorTickMark val="none"/>
        <c:tickLblPos val="none"/>
        <c:crossAx val="177373568"/>
        <c:crosses val="autoZero"/>
        <c:auto val="1"/>
        <c:lblOffset val="100"/>
        <c:baseTimeUnit val="years"/>
      </c:dateAx>
      <c:valAx>
        <c:axId val="177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57.21</c:v>
                </c:pt>
                <c:pt idx="1">
                  <c:v>58.4</c:v>
                </c:pt>
                <c:pt idx="2">
                  <c:v>58.2</c:v>
                </c:pt>
                <c:pt idx="3">
                  <c:v>59.13</c:v>
                </c:pt>
                <c:pt idx="4">
                  <c:v>59.59</c:v>
                </c:pt>
              </c:numCache>
            </c:numRef>
          </c:val>
        </c:ser>
        <c:dLbls>
          <c:showLegendKey val="0"/>
          <c:showVal val="0"/>
          <c:showCatName val="0"/>
          <c:showSerName val="0"/>
          <c:showPercent val="0"/>
          <c:showBubbleSize val="0"/>
        </c:dLbls>
        <c:gapWidth val="150"/>
        <c:axId val="177457024"/>
        <c:axId val="177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177457024"/>
        <c:axId val="177459200"/>
      </c:lineChart>
      <c:dateAx>
        <c:axId val="177457024"/>
        <c:scaling>
          <c:orientation val="minMax"/>
        </c:scaling>
        <c:delete val="1"/>
        <c:axPos val="b"/>
        <c:numFmt formatCode="ge" sourceLinked="1"/>
        <c:majorTickMark val="none"/>
        <c:minorTickMark val="none"/>
        <c:tickLblPos val="none"/>
        <c:crossAx val="177459200"/>
        <c:crosses val="autoZero"/>
        <c:auto val="1"/>
        <c:lblOffset val="100"/>
        <c:baseTimeUnit val="years"/>
      </c:dateAx>
      <c:valAx>
        <c:axId val="177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80.97</c:v>
                </c:pt>
                <c:pt idx="1">
                  <c:v>99.64</c:v>
                </c:pt>
                <c:pt idx="2">
                  <c:v>58.62</c:v>
                </c:pt>
                <c:pt idx="3">
                  <c:v>100.08</c:v>
                </c:pt>
                <c:pt idx="4">
                  <c:v>100.84</c:v>
                </c:pt>
              </c:numCache>
            </c:numRef>
          </c:val>
        </c:ser>
        <c:dLbls>
          <c:showLegendKey val="0"/>
          <c:showVal val="0"/>
          <c:showCatName val="0"/>
          <c:showSerName val="0"/>
          <c:showPercent val="0"/>
          <c:showBubbleSize val="0"/>
        </c:dLbls>
        <c:gapWidth val="150"/>
        <c:axId val="87873024"/>
        <c:axId val="8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73024"/>
        <c:axId val="87874944"/>
      </c:lineChart>
      <c:dateAx>
        <c:axId val="87873024"/>
        <c:scaling>
          <c:orientation val="minMax"/>
        </c:scaling>
        <c:delete val="1"/>
        <c:axPos val="b"/>
        <c:numFmt formatCode="ge" sourceLinked="1"/>
        <c:majorTickMark val="none"/>
        <c:minorTickMark val="none"/>
        <c:tickLblPos val="none"/>
        <c:crossAx val="87874944"/>
        <c:crosses val="autoZero"/>
        <c:auto val="1"/>
        <c:lblOffset val="100"/>
        <c:baseTimeUnit val="years"/>
      </c:dateAx>
      <c:valAx>
        <c:axId val="8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280512"/>
        <c:axId val="912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280512"/>
        <c:axId val="91282432"/>
      </c:lineChart>
      <c:dateAx>
        <c:axId val="91280512"/>
        <c:scaling>
          <c:orientation val="minMax"/>
        </c:scaling>
        <c:delete val="1"/>
        <c:axPos val="b"/>
        <c:numFmt formatCode="ge" sourceLinked="1"/>
        <c:majorTickMark val="none"/>
        <c:minorTickMark val="none"/>
        <c:tickLblPos val="none"/>
        <c:crossAx val="91282432"/>
        <c:crosses val="autoZero"/>
        <c:auto val="1"/>
        <c:lblOffset val="100"/>
        <c:baseTimeUnit val="years"/>
      </c:dateAx>
      <c:valAx>
        <c:axId val="912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216000"/>
        <c:axId val="1172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16000"/>
        <c:axId val="117217920"/>
      </c:lineChart>
      <c:dateAx>
        <c:axId val="117216000"/>
        <c:scaling>
          <c:orientation val="minMax"/>
        </c:scaling>
        <c:delete val="1"/>
        <c:axPos val="b"/>
        <c:numFmt formatCode="ge" sourceLinked="1"/>
        <c:majorTickMark val="none"/>
        <c:minorTickMark val="none"/>
        <c:tickLblPos val="none"/>
        <c:crossAx val="117217920"/>
        <c:crosses val="autoZero"/>
        <c:auto val="1"/>
        <c:lblOffset val="100"/>
        <c:baseTimeUnit val="years"/>
      </c:dateAx>
      <c:valAx>
        <c:axId val="1172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236480"/>
        <c:axId val="1172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36480"/>
        <c:axId val="117238400"/>
      </c:lineChart>
      <c:dateAx>
        <c:axId val="117236480"/>
        <c:scaling>
          <c:orientation val="minMax"/>
        </c:scaling>
        <c:delete val="1"/>
        <c:axPos val="b"/>
        <c:numFmt formatCode="ge" sourceLinked="1"/>
        <c:majorTickMark val="none"/>
        <c:minorTickMark val="none"/>
        <c:tickLblPos val="none"/>
        <c:crossAx val="117238400"/>
        <c:crosses val="autoZero"/>
        <c:auto val="1"/>
        <c:lblOffset val="100"/>
        <c:baseTimeUnit val="years"/>
      </c:dateAx>
      <c:valAx>
        <c:axId val="1172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330304"/>
        <c:axId val="1173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30304"/>
        <c:axId val="117332224"/>
      </c:lineChart>
      <c:dateAx>
        <c:axId val="117330304"/>
        <c:scaling>
          <c:orientation val="minMax"/>
        </c:scaling>
        <c:delete val="1"/>
        <c:axPos val="b"/>
        <c:numFmt formatCode="ge" sourceLinked="1"/>
        <c:majorTickMark val="none"/>
        <c:minorTickMark val="none"/>
        <c:tickLblPos val="none"/>
        <c:crossAx val="117332224"/>
        <c:crosses val="autoZero"/>
        <c:auto val="1"/>
        <c:lblOffset val="100"/>
        <c:baseTimeUnit val="years"/>
      </c:dateAx>
      <c:valAx>
        <c:axId val="1173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346304"/>
        <c:axId val="1173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17346304"/>
        <c:axId val="117348224"/>
      </c:lineChart>
      <c:dateAx>
        <c:axId val="117346304"/>
        <c:scaling>
          <c:orientation val="minMax"/>
        </c:scaling>
        <c:delete val="1"/>
        <c:axPos val="b"/>
        <c:numFmt formatCode="ge" sourceLinked="1"/>
        <c:majorTickMark val="none"/>
        <c:minorTickMark val="none"/>
        <c:tickLblPos val="none"/>
        <c:crossAx val="117348224"/>
        <c:crosses val="autoZero"/>
        <c:auto val="1"/>
        <c:lblOffset val="100"/>
        <c:baseTimeUnit val="years"/>
      </c:dateAx>
      <c:valAx>
        <c:axId val="117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62.25</c:v>
                </c:pt>
                <c:pt idx="1">
                  <c:v>53.3</c:v>
                </c:pt>
                <c:pt idx="2">
                  <c:v>23.84</c:v>
                </c:pt>
                <c:pt idx="3">
                  <c:v>77.36</c:v>
                </c:pt>
                <c:pt idx="4">
                  <c:v>82.33</c:v>
                </c:pt>
              </c:numCache>
            </c:numRef>
          </c:val>
        </c:ser>
        <c:dLbls>
          <c:showLegendKey val="0"/>
          <c:showVal val="0"/>
          <c:showCatName val="0"/>
          <c:showSerName val="0"/>
          <c:showPercent val="0"/>
          <c:showBubbleSize val="0"/>
        </c:dLbls>
        <c:gapWidth val="150"/>
        <c:axId val="117357952"/>
        <c:axId val="117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117357952"/>
        <c:axId val="117364224"/>
      </c:lineChart>
      <c:dateAx>
        <c:axId val="117357952"/>
        <c:scaling>
          <c:orientation val="minMax"/>
        </c:scaling>
        <c:delete val="1"/>
        <c:axPos val="b"/>
        <c:numFmt formatCode="ge" sourceLinked="1"/>
        <c:majorTickMark val="none"/>
        <c:minorTickMark val="none"/>
        <c:tickLblPos val="none"/>
        <c:crossAx val="117364224"/>
        <c:crosses val="autoZero"/>
        <c:auto val="1"/>
        <c:lblOffset val="100"/>
        <c:baseTimeUnit val="years"/>
      </c:dateAx>
      <c:valAx>
        <c:axId val="117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402.9</c:v>
                </c:pt>
                <c:pt idx="1">
                  <c:v>410.88</c:v>
                </c:pt>
                <c:pt idx="2">
                  <c:v>973.47</c:v>
                </c:pt>
                <c:pt idx="3">
                  <c:v>296.5</c:v>
                </c:pt>
                <c:pt idx="4">
                  <c:v>285.7</c:v>
                </c:pt>
              </c:numCache>
            </c:numRef>
          </c:val>
        </c:ser>
        <c:dLbls>
          <c:showLegendKey val="0"/>
          <c:showVal val="0"/>
          <c:showCatName val="0"/>
          <c:showSerName val="0"/>
          <c:showPercent val="0"/>
          <c:showBubbleSize val="0"/>
        </c:dLbls>
        <c:gapWidth val="150"/>
        <c:axId val="117492736"/>
        <c:axId val="1174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117492736"/>
        <c:axId val="117494912"/>
      </c:lineChart>
      <c:dateAx>
        <c:axId val="117492736"/>
        <c:scaling>
          <c:orientation val="minMax"/>
        </c:scaling>
        <c:delete val="1"/>
        <c:axPos val="b"/>
        <c:numFmt formatCode="ge" sourceLinked="1"/>
        <c:majorTickMark val="none"/>
        <c:minorTickMark val="none"/>
        <c:tickLblPos val="none"/>
        <c:crossAx val="117494912"/>
        <c:crosses val="autoZero"/>
        <c:auto val="1"/>
        <c:lblOffset val="100"/>
        <c:baseTimeUnit val="years"/>
      </c:dateAx>
      <c:valAx>
        <c:axId val="1174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新潟県　佐渡市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57470</v>
      </c>
      <c r="AM8" s="50"/>
      <c r="AN8" s="50"/>
      <c r="AO8" s="50"/>
      <c r="AP8" s="50"/>
      <c r="AQ8" s="50"/>
      <c r="AR8" s="50"/>
      <c r="AS8" s="50"/>
      <c r="AT8" s="45">
        <f>データ!T6</f>
        <v>855.69</v>
      </c>
      <c r="AU8" s="45"/>
      <c r="AV8" s="45"/>
      <c r="AW8" s="45"/>
      <c r="AX8" s="45"/>
      <c r="AY8" s="45"/>
      <c r="AZ8" s="45"/>
      <c r="BA8" s="45"/>
      <c r="BB8" s="45">
        <f>データ!U6</f>
        <v>67.16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12.67</v>
      </c>
      <c r="Q10" s="45"/>
      <c r="R10" s="45"/>
      <c r="S10" s="45"/>
      <c r="T10" s="45"/>
      <c r="U10" s="45"/>
      <c r="V10" s="45"/>
      <c r="W10" s="45">
        <f>データ!Q6</f>
        <v>98.69</v>
      </c>
      <c r="X10" s="45"/>
      <c r="Y10" s="45"/>
      <c r="Z10" s="45"/>
      <c r="AA10" s="45"/>
      <c r="AB10" s="45"/>
      <c r="AC10" s="45"/>
      <c r="AD10" s="50">
        <f>データ!R6</f>
        <v>4212</v>
      </c>
      <c r="AE10" s="50"/>
      <c r="AF10" s="50"/>
      <c r="AG10" s="50"/>
      <c r="AH10" s="50"/>
      <c r="AI10" s="50"/>
      <c r="AJ10" s="50"/>
      <c r="AK10" s="2"/>
      <c r="AL10" s="50">
        <f>データ!V6</f>
        <v>7201</v>
      </c>
      <c r="AM10" s="50"/>
      <c r="AN10" s="50"/>
      <c r="AO10" s="50"/>
      <c r="AP10" s="50"/>
      <c r="AQ10" s="50"/>
      <c r="AR10" s="50"/>
      <c r="AS10" s="50"/>
      <c r="AT10" s="45">
        <f>データ!W6</f>
        <v>3.01</v>
      </c>
      <c r="AU10" s="45"/>
      <c r="AV10" s="45"/>
      <c r="AW10" s="45"/>
      <c r="AX10" s="45"/>
      <c r="AY10" s="45"/>
      <c r="AZ10" s="45"/>
      <c r="BA10" s="45"/>
      <c r="BB10" s="45">
        <f>データ!X6</f>
        <v>2392.36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124</v>
      </c>
      <c r="BM47" s="85"/>
      <c r="BN47" s="85"/>
      <c r="BO47" s="85"/>
      <c r="BP47" s="85"/>
      <c r="BQ47" s="85"/>
      <c r="BR47" s="85"/>
      <c r="BS47" s="85"/>
      <c r="BT47" s="85"/>
      <c r="BU47" s="85"/>
      <c r="BV47" s="85"/>
      <c r="BW47" s="85"/>
      <c r="BX47" s="85"/>
      <c r="BY47" s="85"/>
      <c r="BZ47" s="8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84"/>
      <c r="BM56" s="85"/>
      <c r="BN56" s="85"/>
      <c r="BO56" s="85"/>
      <c r="BP56" s="85"/>
      <c r="BQ56" s="85"/>
      <c r="BR56" s="85"/>
      <c r="BS56" s="85"/>
      <c r="BT56" s="85"/>
      <c r="BU56" s="85"/>
      <c r="BV56" s="85"/>
      <c r="BW56" s="85"/>
      <c r="BX56" s="85"/>
      <c r="BY56" s="85"/>
      <c r="BZ56" s="86"/>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84"/>
      <c r="BM57" s="85"/>
      <c r="BN57" s="85"/>
      <c r="BO57" s="85"/>
      <c r="BP57" s="85"/>
      <c r="BQ57" s="85"/>
      <c r="BR57" s="85"/>
      <c r="BS57" s="85"/>
      <c r="BT57" s="85"/>
      <c r="BU57" s="85"/>
      <c r="BV57" s="85"/>
      <c r="BW57" s="85"/>
      <c r="BX57" s="85"/>
      <c r="BY57" s="85"/>
      <c r="BZ57" s="8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152242</v>
      </c>
      <c r="D6" s="33">
        <f t="shared" si="3"/>
        <v>47</v>
      </c>
      <c r="E6" s="33">
        <f t="shared" si="3"/>
        <v>17</v>
      </c>
      <c r="F6" s="33">
        <f t="shared" si="3"/>
        <v>4</v>
      </c>
      <c r="G6" s="33">
        <f t="shared" si="3"/>
        <v>0</v>
      </c>
      <c r="H6" s="33" t="str">
        <f t="shared" si="3"/>
        <v>新潟県　佐渡市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12.67</v>
      </c>
      <c r="Q6" s="34">
        <f t="shared" si="3"/>
        <v>98.69</v>
      </c>
      <c r="R6" s="34">
        <f t="shared" si="3"/>
        <v>4212</v>
      </c>
      <c r="S6" s="34">
        <f t="shared" si="3"/>
        <v>57470</v>
      </c>
      <c r="T6" s="34">
        <f t="shared" si="3"/>
        <v>855.69</v>
      </c>
      <c r="U6" s="34">
        <f t="shared" si="3"/>
        <v>67.16</v>
      </c>
      <c r="V6" s="34">
        <f t="shared" si="3"/>
        <v>7201</v>
      </c>
      <c r="W6" s="34">
        <f t="shared" si="3"/>
        <v>3.01</v>
      </c>
      <c r="X6" s="34">
        <f t="shared" si="3"/>
        <v>2392.36</v>
      </c>
      <c r="Y6" s="35">
        <f>IF(Y7="",NA(),Y7)</f>
        <v>80.97</v>
      </c>
      <c r="Z6" s="35">
        <f t="shared" ref="Z6:AH6" si="4">IF(Z7="",NA(),Z7)</f>
        <v>99.64</v>
      </c>
      <c r="AA6" s="35">
        <f t="shared" si="4"/>
        <v>58.62</v>
      </c>
      <c r="AB6" s="35">
        <f t="shared" si="4"/>
        <v>100.08</v>
      </c>
      <c r="AC6" s="35">
        <f t="shared" si="4"/>
        <v>100.84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1554.05</v>
      </c>
      <c r="BM6" s="35">
        <f t="shared" si="7"/>
        <v>1436</v>
      </c>
      <c r="BN6" s="35">
        <f t="shared" si="7"/>
        <v>1434.89</v>
      </c>
      <c r="BO6" s="35">
        <f t="shared" si="7"/>
        <v>1298.9100000000001</v>
      </c>
      <c r="BP6" s="34" t="str">
        <f>IF(BP7="","",IF(BP7="-","【-】","【"&amp;SUBSTITUTE(TEXT(BP7,"#,##0.00"),"-","△")&amp;"】"))</f>
        <v>【1,348.09】</v>
      </c>
      <c r="BQ6" s="35">
        <f>IF(BQ7="",NA(),BQ7)</f>
        <v>62.25</v>
      </c>
      <c r="BR6" s="35">
        <f t="shared" ref="BR6:BZ6" si="8">IF(BR7="",NA(),BR7)</f>
        <v>53.3</v>
      </c>
      <c r="BS6" s="35">
        <f t="shared" si="8"/>
        <v>23.84</v>
      </c>
      <c r="BT6" s="35">
        <f t="shared" si="8"/>
        <v>77.36</v>
      </c>
      <c r="BU6" s="35">
        <f t="shared" si="8"/>
        <v>82.33</v>
      </c>
      <c r="BV6" s="35">
        <f t="shared" si="8"/>
        <v>62.83</v>
      </c>
      <c r="BW6" s="35">
        <f t="shared" si="8"/>
        <v>53.01</v>
      </c>
      <c r="BX6" s="35">
        <f t="shared" si="8"/>
        <v>66.56</v>
      </c>
      <c r="BY6" s="35">
        <f t="shared" si="8"/>
        <v>66.22</v>
      </c>
      <c r="BZ6" s="35">
        <f t="shared" si="8"/>
        <v>69.87</v>
      </c>
      <c r="CA6" s="34" t="str">
        <f>IF(CA7="","",IF(CA7="-","【-】","【"&amp;SUBSTITUTE(TEXT(CA7,"#,##0.00"),"-","△")&amp;"】"))</f>
        <v>【69.80】</v>
      </c>
      <c r="CB6" s="35">
        <f>IF(CB7="",NA(),CB7)</f>
        <v>402.9</v>
      </c>
      <c r="CC6" s="35">
        <f t="shared" ref="CC6:CK6" si="9">IF(CC7="",NA(),CC7)</f>
        <v>410.88</v>
      </c>
      <c r="CD6" s="35">
        <f t="shared" si="9"/>
        <v>973.47</v>
      </c>
      <c r="CE6" s="35">
        <f t="shared" si="9"/>
        <v>296.5</v>
      </c>
      <c r="CF6" s="35">
        <f t="shared" si="9"/>
        <v>285.7</v>
      </c>
      <c r="CG6" s="35">
        <f t="shared" si="9"/>
        <v>250.43</v>
      </c>
      <c r="CH6" s="35">
        <f t="shared" si="9"/>
        <v>299.39</v>
      </c>
      <c r="CI6" s="35">
        <f t="shared" si="9"/>
        <v>244.29</v>
      </c>
      <c r="CJ6" s="35">
        <f t="shared" si="9"/>
        <v>246.72</v>
      </c>
      <c r="CK6" s="35">
        <f t="shared" si="9"/>
        <v>234.96</v>
      </c>
      <c r="CL6" s="34" t="str">
        <f>IF(CL7="","",IF(CL7="-","【-】","【"&amp;SUBSTITUTE(TEXT(CL7,"#,##0.00"),"-","△")&amp;"】"))</f>
        <v>【232.54】</v>
      </c>
      <c r="CM6" s="35">
        <f>IF(CM7="",NA(),CM7)</f>
        <v>21.89</v>
      </c>
      <c r="CN6" s="35">
        <f t="shared" ref="CN6:CV6" si="10">IF(CN7="",NA(),CN7)</f>
        <v>24.3</v>
      </c>
      <c r="CO6" s="35">
        <f t="shared" si="10"/>
        <v>24.8</v>
      </c>
      <c r="CP6" s="35">
        <f t="shared" si="10"/>
        <v>24.8</v>
      </c>
      <c r="CQ6" s="35">
        <f t="shared" si="10"/>
        <v>24.88</v>
      </c>
      <c r="CR6" s="35">
        <f t="shared" si="10"/>
        <v>42.31</v>
      </c>
      <c r="CS6" s="35">
        <f t="shared" si="10"/>
        <v>36.200000000000003</v>
      </c>
      <c r="CT6" s="35">
        <f t="shared" si="10"/>
        <v>43.58</v>
      </c>
      <c r="CU6" s="35">
        <f t="shared" si="10"/>
        <v>41.35</v>
      </c>
      <c r="CV6" s="35">
        <f t="shared" si="10"/>
        <v>42.9</v>
      </c>
      <c r="CW6" s="34" t="str">
        <f>IF(CW7="","",IF(CW7="-","【-】","【"&amp;SUBSTITUTE(TEXT(CW7,"#,##0.00"),"-","△")&amp;"】"))</f>
        <v>【42.17】</v>
      </c>
      <c r="CX6" s="35">
        <f>IF(CX7="",NA(),CX7)</f>
        <v>57.21</v>
      </c>
      <c r="CY6" s="35">
        <f t="shared" ref="CY6:DG6" si="11">IF(CY7="",NA(),CY7)</f>
        <v>58.4</v>
      </c>
      <c r="CZ6" s="35">
        <f t="shared" si="11"/>
        <v>58.2</v>
      </c>
      <c r="DA6" s="35">
        <f t="shared" si="11"/>
        <v>59.13</v>
      </c>
      <c r="DB6" s="35">
        <f t="shared" si="11"/>
        <v>59.59</v>
      </c>
      <c r="DC6" s="35">
        <f t="shared" si="11"/>
        <v>81.3</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0.86</v>
      </c>
      <c r="EJ6" s="35">
        <f t="shared" si="14"/>
        <v>0.11</v>
      </c>
      <c r="EK6" s="35">
        <f t="shared" si="14"/>
        <v>7.0000000000000007E-2</v>
      </c>
      <c r="EL6" s="35">
        <f t="shared" si="14"/>
        <v>0.04</v>
      </c>
      <c r="EM6" s="35">
        <f t="shared" si="14"/>
        <v>7.0000000000000007E-2</v>
      </c>
      <c r="EN6" s="35">
        <f t="shared" si="14"/>
        <v>0.09</v>
      </c>
      <c r="EO6" s="34" t="str">
        <f>IF(EO7="","",IF(EO7="-","【-】","【"&amp;SUBSTITUTE(TEXT(EO7,"#,##0.00"),"-","△")&amp;"】"))</f>
        <v>【0.09】</v>
      </c>
    </row>
    <row r="7" spans="1:145" s="36" customFormat="1">
      <c r="A7" s="28"/>
      <c r="B7" s="37">
        <v>2016</v>
      </c>
      <c r="C7" s="37">
        <v>152242</v>
      </c>
      <c r="D7" s="37">
        <v>47</v>
      </c>
      <c r="E7" s="37">
        <v>17</v>
      </c>
      <c r="F7" s="37">
        <v>4</v>
      </c>
      <c r="G7" s="37">
        <v>0</v>
      </c>
      <c r="H7" s="37" t="s">
        <v>109</v>
      </c>
      <c r="I7" s="37" t="s">
        <v>110</v>
      </c>
      <c r="J7" s="37" t="s">
        <v>111</v>
      </c>
      <c r="K7" s="37" t="s">
        <v>112</v>
      </c>
      <c r="L7" s="37" t="s">
        <v>113</v>
      </c>
      <c r="M7" s="37"/>
      <c r="N7" s="38" t="s">
        <v>114</v>
      </c>
      <c r="O7" s="38" t="s">
        <v>115</v>
      </c>
      <c r="P7" s="38">
        <v>12.67</v>
      </c>
      <c r="Q7" s="38">
        <v>98.69</v>
      </c>
      <c r="R7" s="38">
        <v>4212</v>
      </c>
      <c r="S7" s="38">
        <v>57470</v>
      </c>
      <c r="T7" s="38">
        <v>855.69</v>
      </c>
      <c r="U7" s="38">
        <v>67.16</v>
      </c>
      <c r="V7" s="38">
        <v>7201</v>
      </c>
      <c r="W7" s="38">
        <v>3.01</v>
      </c>
      <c r="X7" s="38">
        <v>2392.36</v>
      </c>
      <c r="Y7" s="38">
        <v>80.97</v>
      </c>
      <c r="Z7" s="38">
        <v>99.64</v>
      </c>
      <c r="AA7" s="38">
        <v>58.62</v>
      </c>
      <c r="AB7" s="38">
        <v>100.08</v>
      </c>
      <c r="AC7" s="38">
        <v>100.84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1554.05</v>
      </c>
      <c r="BM7" s="38">
        <v>1436</v>
      </c>
      <c r="BN7" s="38">
        <v>1434.89</v>
      </c>
      <c r="BO7" s="38">
        <v>1298.9100000000001</v>
      </c>
      <c r="BP7" s="38">
        <v>1348.09</v>
      </c>
      <c r="BQ7" s="38">
        <v>62.25</v>
      </c>
      <c r="BR7" s="38">
        <v>53.3</v>
      </c>
      <c r="BS7" s="38">
        <v>23.84</v>
      </c>
      <c r="BT7" s="38">
        <v>77.36</v>
      </c>
      <c r="BU7" s="38">
        <v>82.33</v>
      </c>
      <c r="BV7" s="38">
        <v>62.83</v>
      </c>
      <c r="BW7" s="38">
        <v>53.01</v>
      </c>
      <c r="BX7" s="38">
        <v>66.56</v>
      </c>
      <c r="BY7" s="38">
        <v>66.22</v>
      </c>
      <c r="BZ7" s="38">
        <v>69.87</v>
      </c>
      <c r="CA7" s="38">
        <v>69.8</v>
      </c>
      <c r="CB7" s="38">
        <v>402.9</v>
      </c>
      <c r="CC7" s="38">
        <v>410.88</v>
      </c>
      <c r="CD7" s="38">
        <v>973.47</v>
      </c>
      <c r="CE7" s="38">
        <v>296.5</v>
      </c>
      <c r="CF7" s="38">
        <v>285.7</v>
      </c>
      <c r="CG7" s="38">
        <v>250.43</v>
      </c>
      <c r="CH7" s="38">
        <v>299.39</v>
      </c>
      <c r="CI7" s="38">
        <v>244.29</v>
      </c>
      <c r="CJ7" s="38">
        <v>246.72</v>
      </c>
      <c r="CK7" s="38">
        <v>234.96</v>
      </c>
      <c r="CL7" s="38">
        <v>232.54</v>
      </c>
      <c r="CM7" s="38">
        <v>21.89</v>
      </c>
      <c r="CN7" s="38">
        <v>24.3</v>
      </c>
      <c r="CO7" s="38">
        <v>24.8</v>
      </c>
      <c r="CP7" s="38">
        <v>24.8</v>
      </c>
      <c r="CQ7" s="38">
        <v>24.88</v>
      </c>
      <c r="CR7" s="38">
        <v>42.31</v>
      </c>
      <c r="CS7" s="38">
        <v>36.200000000000003</v>
      </c>
      <c r="CT7" s="38">
        <v>43.58</v>
      </c>
      <c r="CU7" s="38">
        <v>41.35</v>
      </c>
      <c r="CV7" s="38">
        <v>42.9</v>
      </c>
      <c r="CW7" s="38">
        <v>42.17</v>
      </c>
      <c r="CX7" s="38">
        <v>57.21</v>
      </c>
      <c r="CY7" s="38">
        <v>58.4</v>
      </c>
      <c r="CZ7" s="38">
        <v>58.2</v>
      </c>
      <c r="DA7" s="38">
        <v>59.13</v>
      </c>
      <c r="DB7" s="38">
        <v>59.59</v>
      </c>
      <c r="DC7" s="38">
        <v>81.3</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0.86</v>
      </c>
      <c r="EJ7" s="38">
        <v>0.11</v>
      </c>
      <c r="EK7" s="38">
        <v>7.0000000000000007E-2</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