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Desktop\鶴間から引継（H24.4.1）\H30文書（上下水道課）\他課　報告\財政課\経営比較分析表（総務省HP）\【経営比較分析表】H29決算（回答用） (2)\【経営比較分析表】H29決算（回答用）\"/>
    </mc:Choice>
  </mc:AlternateContent>
  <workbookProtection workbookAlgorithmName="SHA-512" workbookHashValue="0BWycGX+0c67t/e9g76OTDW5jyUvJzbSly+emVfPeGbkrXV5hS052X2HwhDXn0pXWJMmNFbTq8lkOIN7wQWeow==" workbookSaltValue="jKd+C2xPH/pVnpDAAswHSg=="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<sst xmlns="http://schemas.openxmlformats.org/spreadsheetml/2006/main" count="232" uniqueCount="119">
  <si>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</si>
  <si>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</si>
  <si>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</si>
  <si>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</si>
  <si>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</si>
  <si>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</si>
  <si>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</si>
  <si>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</si>
  <si>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</si>
  <si>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</si>
  <si>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</si>
  <si>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</si>
  <si>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</si>
  <si>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</si>
  <si>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</si>
  <si>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</si>
  <si>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</si>
  <si>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</si>
  <si>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</si>
  <si>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</si>
  <si>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</si>
  <si>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</si>
  <si>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</si>
  <si>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</si>
  <si>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</si>
  <si>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</si>
  <si>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</si>
  <si>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</si>
  <si>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</si>
  <si>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</si>
  <si>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</si>
  <si>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</si>
  <si>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</si>
  <si>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</si>
  <si>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</si>
  <si>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</si>
  <si>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</si>
  <si>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</si>
  <si>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</si>
  <si>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</si>
  <si>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</si>
  <si>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</si>
  <si>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</si>
  <si>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</si>
  <si>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</si>
  <si>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</si>
  <si>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</si>
  <si>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</si>
  <si>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</si>
  <si>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</si>
  <si>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</si>
  <si>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</si>
  <si>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</si>
  <si>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</si>
  <si>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</si>
  <si>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</si>
  <si>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</si>
  <si>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</si>
  <si>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</si>
  <si>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</si>
  <si>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</si>
  <si>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</si>
  <si>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</si>
  <si>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</si>
  <si>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</si>
  <si>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</si>
  <si>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</si>
  <si>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</si>
  <si>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</si>
  <si>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</si>
  <si>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</si>
  <si>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</si>
  <si>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</si>
  <si>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</si>
  <si>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</si>
  <si>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</si>
  <si>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</si>
  <si>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</si>
  <si>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</si>
  <si>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</si>
  <si>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</si>
  <si>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</si>
  <si>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</si>
  <si>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</si>
  <si>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</si>
  <si>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</si>
  <si>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</si>
  <si>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</si>
  <si>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</si>
  <si>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</si>
  <si>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</si>
  <si>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</si>
  <si>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</si>
  <si>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</si>
  <si>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</si>
  <si>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</si>
  <si>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</si>
  <si>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</si>
  <si>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</si>
  <si>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</si>
  <si>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</si>
  <si>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</si>
  <si>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</si>
  <si>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</si>
  <si>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</si>
  <si>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</si>
  <si>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</si>
  <si>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</si>
  <si>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</si>
  <si>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</si>
  <si>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</si>
  <si>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</si>
  <si>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</si>
  <si>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</si>
  <si>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</si>
  <si>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</si>
  <si>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常収支比率について、H26年度から営業収支の赤字が続いており、更にH28年度に経営効率の低い簡易水道を統合したことにより、営業収支の赤字が増加した。H29年度においてはその簡易水道分の赤字を埋めるべく一般会計補助金が増額されることにより経常収支は黒字となった。
　流動比率は現金等に対して、企業債償還金元金が多いことが要因である。企業残高は当面減少傾向にならないため、今後もほぼ同率で推移すると思われる。
　有収率は人口減少により給水人口が減りつづけていること、財源不足により更新できない老朽管等による漏水が多く低い状態が続いている。
　簡易水道を統合したため、企業債残高対給水収益比率や給水原価の高さ、料金回収率の低さにも拍車をかけている。
　また、地域・地形的特性から投資効率（資本利益率）が低いことが収益率や施設利用率の低迷の要因となっており、空き家が多くなっていることも給水原価の高騰に大きな影響を与えている。
</t>
    <rPh sb="1" eb="3">
      <t>ケイジョウ</t>
    </rPh>
    <rPh sb="3" eb="5">
      <t>シュウシ</t>
    </rPh>
    <rPh sb="5" eb="7">
      <t>ヒリツ</t>
    </rPh>
    <rPh sb="15" eb="17">
      <t>ネンド</t>
    </rPh>
    <rPh sb="19" eb="21">
      <t>エイギョウ</t>
    </rPh>
    <rPh sb="21" eb="23">
      <t>シュウシ</t>
    </rPh>
    <rPh sb="24" eb="26">
      <t>アカジ</t>
    </rPh>
    <rPh sb="27" eb="28">
      <t>ツヅ</t>
    </rPh>
    <rPh sb="33" eb="34">
      <t>サラ</t>
    </rPh>
    <rPh sb="38" eb="40">
      <t>ネンド</t>
    </rPh>
    <rPh sb="41" eb="43">
      <t>ケイエイ</t>
    </rPh>
    <rPh sb="43" eb="45">
      <t>コウリツ</t>
    </rPh>
    <rPh sb="46" eb="47">
      <t>ヒク</t>
    </rPh>
    <rPh sb="48" eb="50">
      <t>カンイ</t>
    </rPh>
    <rPh sb="50" eb="52">
      <t>スイドウ</t>
    </rPh>
    <rPh sb="53" eb="55">
      <t>トウゴウ</t>
    </rPh>
    <rPh sb="63" eb="65">
      <t>エイギョウ</t>
    </rPh>
    <rPh sb="65" eb="67">
      <t>シュウシ</t>
    </rPh>
    <rPh sb="68" eb="70">
      <t>アカジ</t>
    </rPh>
    <rPh sb="71" eb="73">
      <t>ゾウカ</t>
    </rPh>
    <rPh sb="79" eb="81">
      <t>ネンド</t>
    </rPh>
    <rPh sb="88" eb="92">
      <t>カンイスイドウ</t>
    </rPh>
    <rPh sb="92" eb="93">
      <t>ブン</t>
    </rPh>
    <rPh sb="94" eb="96">
      <t>アカジ</t>
    </rPh>
    <rPh sb="97" eb="98">
      <t>ウ</t>
    </rPh>
    <rPh sb="102" eb="104">
      <t>イッパン</t>
    </rPh>
    <rPh sb="104" eb="106">
      <t>カイケイ</t>
    </rPh>
    <rPh sb="106" eb="109">
      <t>ホジョキン</t>
    </rPh>
    <rPh sb="110" eb="112">
      <t>ゾウガク</t>
    </rPh>
    <rPh sb="120" eb="122">
      <t>ケイジョウ</t>
    </rPh>
    <rPh sb="122" eb="124">
      <t>シュウシ</t>
    </rPh>
    <rPh sb="125" eb="127">
      <t>クロジ</t>
    </rPh>
    <rPh sb="134" eb="136">
      <t>リュウドウ</t>
    </rPh>
    <rPh sb="136" eb="138">
      <t>ヒリツ</t>
    </rPh>
    <rPh sb="139" eb="141">
      <t>ゲンキン</t>
    </rPh>
    <rPh sb="141" eb="142">
      <t>トウ</t>
    </rPh>
    <rPh sb="143" eb="144">
      <t>タイ</t>
    </rPh>
    <rPh sb="147" eb="149">
      <t>キギョウ</t>
    </rPh>
    <rPh sb="149" eb="150">
      <t>サイ</t>
    </rPh>
    <rPh sb="150" eb="152">
      <t>ショウカン</t>
    </rPh>
    <rPh sb="152" eb="153">
      <t>キン</t>
    </rPh>
    <rPh sb="153" eb="155">
      <t>ガンキン</t>
    </rPh>
    <rPh sb="156" eb="157">
      <t>オオ</t>
    </rPh>
    <rPh sb="161" eb="163">
      <t>ヨウイン</t>
    </rPh>
    <rPh sb="167" eb="169">
      <t>キギョウ</t>
    </rPh>
    <rPh sb="169" eb="171">
      <t>ザンダカ</t>
    </rPh>
    <rPh sb="172" eb="174">
      <t>トウメン</t>
    </rPh>
    <rPh sb="174" eb="176">
      <t>ゲンショウ</t>
    </rPh>
    <rPh sb="176" eb="178">
      <t>ケイコウ</t>
    </rPh>
    <rPh sb="186" eb="188">
      <t>コンゴ</t>
    </rPh>
    <rPh sb="191" eb="193">
      <t>ドウリツ</t>
    </rPh>
    <rPh sb="194" eb="196">
      <t>スイイ</t>
    </rPh>
    <rPh sb="199" eb="200">
      <t>オモ</t>
    </rPh>
    <rPh sb="206" eb="209">
      <t>ユウシュウリツ</t>
    </rPh>
    <rPh sb="210" eb="212">
      <t>ジンコウ</t>
    </rPh>
    <rPh sb="212" eb="214">
      <t>ゲンショウ</t>
    </rPh>
    <rPh sb="217" eb="219">
      <t>キュウスイ</t>
    </rPh>
    <rPh sb="219" eb="221">
      <t>ジンコウ</t>
    </rPh>
    <rPh sb="222" eb="223">
      <t>ヘ</t>
    </rPh>
    <rPh sb="233" eb="235">
      <t>ザイゲン</t>
    </rPh>
    <rPh sb="235" eb="237">
      <t>ブソク</t>
    </rPh>
    <rPh sb="240" eb="242">
      <t>コウシン</t>
    </rPh>
    <rPh sb="246" eb="248">
      <t>ロウキュウ</t>
    </rPh>
    <rPh sb="248" eb="249">
      <t>カン</t>
    </rPh>
    <rPh sb="249" eb="250">
      <t>トウ</t>
    </rPh>
    <rPh sb="253" eb="255">
      <t>ロウスイ</t>
    </rPh>
    <rPh sb="256" eb="257">
      <t>オオ</t>
    </rPh>
    <rPh sb="258" eb="259">
      <t>ヒク</t>
    </rPh>
    <rPh sb="260" eb="262">
      <t>ジョウタイ</t>
    </rPh>
    <rPh sb="263" eb="264">
      <t>ツヅ</t>
    </rPh>
    <rPh sb="271" eb="273">
      <t>カンイ</t>
    </rPh>
    <rPh sb="273" eb="275">
      <t>スイドウ</t>
    </rPh>
    <rPh sb="276" eb="278">
      <t>トウゴウ</t>
    </rPh>
    <rPh sb="283" eb="285">
      <t>キギョウ</t>
    </rPh>
    <rPh sb="285" eb="286">
      <t>サイ</t>
    </rPh>
    <rPh sb="286" eb="288">
      <t>ザンダカ</t>
    </rPh>
    <rPh sb="288" eb="289">
      <t>タイ</t>
    </rPh>
    <rPh sb="289" eb="291">
      <t>キュウスイ</t>
    </rPh>
    <rPh sb="291" eb="293">
      <t>シュウエキ</t>
    </rPh>
    <rPh sb="293" eb="295">
      <t>ヒリツ</t>
    </rPh>
    <rPh sb="296" eb="298">
      <t>キュウスイ</t>
    </rPh>
    <rPh sb="298" eb="300">
      <t>ゲンカ</t>
    </rPh>
    <rPh sb="301" eb="302">
      <t>タカ</t>
    </rPh>
    <rPh sb="304" eb="306">
      <t>リョウキン</t>
    </rPh>
    <rPh sb="306" eb="308">
      <t>カイシュウ</t>
    </rPh>
    <rPh sb="308" eb="309">
      <t>リツ</t>
    </rPh>
    <rPh sb="310" eb="311">
      <t>ヒク</t>
    </rPh>
    <rPh sb="314" eb="316">
      <t>ハクシャ</t>
    </rPh>
    <rPh sb="328" eb="330">
      <t>チイキ</t>
    </rPh>
    <rPh sb="331" eb="333">
      <t>チケイ</t>
    </rPh>
    <rPh sb="333" eb="334">
      <t>テキ</t>
    </rPh>
    <rPh sb="334" eb="336">
      <t>トクセイ</t>
    </rPh>
    <rPh sb="338" eb="340">
      <t>トウシ</t>
    </rPh>
    <rPh sb="340" eb="342">
      <t>コウリツ</t>
    </rPh>
    <rPh sb="343" eb="345">
      <t>シホン</t>
    </rPh>
    <rPh sb="345" eb="347">
      <t>リエキ</t>
    </rPh>
    <rPh sb="347" eb="348">
      <t>リツ</t>
    </rPh>
    <rPh sb="350" eb="351">
      <t>ヒク</t>
    </rPh>
    <rPh sb="355" eb="357">
      <t>シュウエキ</t>
    </rPh>
    <rPh sb="357" eb="358">
      <t>リツ</t>
    </rPh>
    <rPh sb="359" eb="361">
      <t>シセツ</t>
    </rPh>
    <rPh sb="361" eb="364">
      <t>リヨウリツ</t>
    </rPh>
    <rPh sb="365" eb="367">
      <t>テイメイ</t>
    </rPh>
    <rPh sb="368" eb="370">
      <t>ヨウイン</t>
    </rPh>
    <rPh sb="377" eb="378">
      <t>ア</t>
    </rPh>
    <rPh sb="379" eb="380">
      <t>ヤ</t>
    </rPh>
    <rPh sb="381" eb="382">
      <t>オオ</t>
    </rPh>
    <rPh sb="391" eb="393">
      <t>キュウスイ</t>
    </rPh>
    <rPh sb="393" eb="395">
      <t>ゲンカ</t>
    </rPh>
    <rPh sb="396" eb="398">
      <t>コウトウ</t>
    </rPh>
    <rPh sb="399" eb="400">
      <t>オオ</t>
    </rPh>
    <rPh sb="402" eb="404">
      <t>エイキョウ</t>
    </rPh>
    <rPh sb="405" eb="406">
      <t>アタ</t>
    </rPh>
    <phoneticPr fontId="4"/>
  </si>
  <si>
    <t>　H28年度の旧簡易水道の統合により大幅に管路延長が増加したことにより「管路経年化率」が上昇し、「管路更新率」は減少している。
　地形的条件から集落が点在しているため、浄水場や配水池等の施設が多く、管路延長も長い。法定耐用年数に達した施設・管路が多く補助事業を活用して、限りある財源の中で更新を進めているが、更新率が経年化率を大きく下回っており法定耐用年数での更新は不可能な状況が続いている。
　アセットマネジメントの実践により更新周期、長期的な更新費用を把握した上で計画的な更新、管路の長寿命化や耐震化への対応、併せて既存施設の統廃合等について検討する必要がある。</t>
    <rPh sb="4" eb="6">
      <t>ネンド</t>
    </rPh>
    <rPh sb="7" eb="8">
      <t>キュウ</t>
    </rPh>
    <rPh sb="8" eb="10">
      <t>カンイ</t>
    </rPh>
    <rPh sb="10" eb="12">
      <t>スイドウ</t>
    </rPh>
    <rPh sb="13" eb="15">
      <t>トウゴウ</t>
    </rPh>
    <rPh sb="18" eb="20">
      <t>オオハバ</t>
    </rPh>
    <rPh sb="21" eb="23">
      <t>カンロ</t>
    </rPh>
    <rPh sb="23" eb="25">
      <t>エンチョウ</t>
    </rPh>
    <rPh sb="26" eb="28">
      <t>ゾウカ</t>
    </rPh>
    <rPh sb="36" eb="38">
      <t>カンロ</t>
    </rPh>
    <rPh sb="38" eb="40">
      <t>ケイネン</t>
    </rPh>
    <rPh sb="40" eb="41">
      <t>カ</t>
    </rPh>
    <rPh sb="41" eb="42">
      <t>リツ</t>
    </rPh>
    <rPh sb="44" eb="46">
      <t>ジョウショウ</t>
    </rPh>
    <rPh sb="49" eb="51">
      <t>カンロ</t>
    </rPh>
    <rPh sb="51" eb="53">
      <t>コウシン</t>
    </rPh>
    <rPh sb="53" eb="54">
      <t>リツ</t>
    </rPh>
    <rPh sb="56" eb="58">
      <t>ゲンショウ</t>
    </rPh>
    <rPh sb="65" eb="67">
      <t>チケイ</t>
    </rPh>
    <rPh sb="107" eb="109">
      <t>ホウテイ</t>
    </rPh>
    <rPh sb="109" eb="111">
      <t>タイヨウ</t>
    </rPh>
    <rPh sb="111" eb="113">
      <t>ネンスウ</t>
    </rPh>
    <rPh sb="114" eb="115">
      <t>タッ</t>
    </rPh>
    <rPh sb="117" eb="119">
      <t>シセツ</t>
    </rPh>
    <rPh sb="120" eb="122">
      <t>カンロ</t>
    </rPh>
    <rPh sb="123" eb="124">
      <t>オオ</t>
    </rPh>
    <rPh sb="125" eb="127">
      <t>ホジョ</t>
    </rPh>
    <rPh sb="127" eb="129">
      <t>ジギョウ</t>
    </rPh>
    <rPh sb="130" eb="132">
      <t>カツヨウ</t>
    </rPh>
    <rPh sb="135" eb="136">
      <t>カギ</t>
    </rPh>
    <rPh sb="139" eb="141">
      <t>ザイゲン</t>
    </rPh>
    <rPh sb="142" eb="143">
      <t>ナカ</t>
    </rPh>
    <rPh sb="144" eb="146">
      <t>コウシン</t>
    </rPh>
    <rPh sb="147" eb="148">
      <t>スス</t>
    </rPh>
    <rPh sb="154" eb="156">
      <t>コウシン</t>
    </rPh>
    <rPh sb="156" eb="157">
      <t>リツ</t>
    </rPh>
    <rPh sb="158" eb="160">
      <t>ケイネン</t>
    </rPh>
    <rPh sb="160" eb="161">
      <t>カ</t>
    </rPh>
    <rPh sb="161" eb="162">
      <t>リツ</t>
    </rPh>
    <rPh sb="163" eb="164">
      <t>オオ</t>
    </rPh>
    <rPh sb="166" eb="168">
      <t>シタマワ</t>
    </rPh>
    <rPh sb="172" eb="174">
      <t>ホウテイ</t>
    </rPh>
    <rPh sb="174" eb="176">
      <t>タイヨウ</t>
    </rPh>
    <rPh sb="176" eb="178">
      <t>ネンスウ</t>
    </rPh>
    <rPh sb="180" eb="182">
      <t>コウシン</t>
    </rPh>
    <rPh sb="183" eb="186">
      <t>フカノウ</t>
    </rPh>
    <rPh sb="187" eb="189">
      <t>ジョウキョウ</t>
    </rPh>
    <rPh sb="190" eb="191">
      <t>ツヅ</t>
    </rPh>
    <rPh sb="209" eb="211">
      <t>ジッセン</t>
    </rPh>
    <rPh sb="214" eb="216">
      <t>コウシン</t>
    </rPh>
    <rPh sb="216" eb="218">
      <t>シュウキ</t>
    </rPh>
    <rPh sb="219" eb="222">
      <t>チョウキテキ</t>
    </rPh>
    <rPh sb="223" eb="225">
      <t>コウシン</t>
    </rPh>
    <rPh sb="225" eb="227">
      <t>ヒヨウ</t>
    </rPh>
    <rPh sb="228" eb="230">
      <t>ハアク</t>
    </rPh>
    <rPh sb="232" eb="233">
      <t>ウエ</t>
    </rPh>
    <rPh sb="234" eb="237">
      <t>ケイカクテキ</t>
    </rPh>
    <rPh sb="238" eb="240">
      <t>コウシン</t>
    </rPh>
    <rPh sb="241" eb="243">
      <t>カンロ</t>
    </rPh>
    <rPh sb="244" eb="248">
      <t>チョウジュミョウカ</t>
    </rPh>
    <rPh sb="249" eb="252">
      <t>タイシンカ</t>
    </rPh>
    <rPh sb="254" eb="256">
      <t>タイオウ</t>
    </rPh>
    <rPh sb="257" eb="258">
      <t>アワ</t>
    </rPh>
    <rPh sb="260" eb="262">
      <t>キゾン</t>
    </rPh>
    <rPh sb="262" eb="264">
      <t>シセツ</t>
    </rPh>
    <rPh sb="265" eb="268">
      <t>トウハイゴウ</t>
    </rPh>
    <rPh sb="268" eb="269">
      <t>トウ</t>
    </rPh>
    <rPh sb="273" eb="275">
      <t>ケントウ</t>
    </rPh>
    <rPh sb="277" eb="279">
      <t>ヒツヨウ</t>
    </rPh>
    <phoneticPr fontId="4"/>
  </si>
  <si>
    <t>　少子高齢化等による人口減少の影響で給水収益の減少が進んでいるなか、老朽化する施設や管路の更新及び耐震化への投資を確実に進めていく必要がある。地理的特性から類似団体と比較して資本費が高く、高料金対策補助金など水道料金以外の収入なくして経営できない状態である。
　将来的に一般会計も厳しい財政となっていくことが見込まれることから、補助金等が継続して収入されても、水道料金の定期的な値上げが必要不可欠な状況となっている。平成28年度に策定した佐渡市新水道ビジョンやアセットマネジメント等を基にした更新投資の推進、既存施設の統廃合及び長寿命化等、最大限の努力をすすめる。今後も市民のご理解と協力を得ながら、より良い水道事業の運営を目指す。</t>
    <rPh sb="1" eb="3">
      <t>ショウシ</t>
    </rPh>
    <rPh sb="3" eb="6">
      <t>コウレイカ</t>
    </rPh>
    <rPh sb="6" eb="7">
      <t>トウ</t>
    </rPh>
    <rPh sb="10" eb="12">
      <t>ジンコウ</t>
    </rPh>
    <rPh sb="12" eb="14">
      <t>ゲンショウ</t>
    </rPh>
    <rPh sb="15" eb="17">
      <t>エイキョウ</t>
    </rPh>
    <rPh sb="18" eb="20">
      <t>キュウスイ</t>
    </rPh>
    <rPh sb="20" eb="22">
      <t>シュウエキ</t>
    </rPh>
    <rPh sb="23" eb="25">
      <t>ゲンショウ</t>
    </rPh>
    <rPh sb="26" eb="27">
      <t>スス</t>
    </rPh>
    <rPh sb="34" eb="37">
      <t>ロウキュウカ</t>
    </rPh>
    <rPh sb="39" eb="41">
      <t>シセツ</t>
    </rPh>
    <rPh sb="42" eb="44">
      <t>カンロ</t>
    </rPh>
    <rPh sb="45" eb="47">
      <t>コウシン</t>
    </rPh>
    <rPh sb="47" eb="48">
      <t>オヨ</t>
    </rPh>
    <rPh sb="49" eb="52">
      <t>タイシンカ</t>
    </rPh>
    <rPh sb="54" eb="56">
      <t>トウシ</t>
    </rPh>
    <rPh sb="57" eb="59">
      <t>カクジツ</t>
    </rPh>
    <rPh sb="60" eb="61">
      <t>スス</t>
    </rPh>
    <rPh sb="65" eb="67">
      <t>ヒツヨウ</t>
    </rPh>
    <rPh sb="71" eb="74">
      <t>チリテキ</t>
    </rPh>
    <rPh sb="74" eb="76">
      <t>トクセイ</t>
    </rPh>
    <rPh sb="78" eb="80">
      <t>ルイジ</t>
    </rPh>
    <rPh sb="80" eb="82">
      <t>ダンタイ</t>
    </rPh>
    <rPh sb="83" eb="85">
      <t>ヒカク</t>
    </rPh>
    <rPh sb="87" eb="89">
      <t>シホン</t>
    </rPh>
    <rPh sb="89" eb="90">
      <t>ヒ</t>
    </rPh>
    <rPh sb="91" eb="92">
      <t>タカ</t>
    </rPh>
    <rPh sb="94" eb="97">
      <t>コウリョウキン</t>
    </rPh>
    <rPh sb="97" eb="99">
      <t>タイサク</t>
    </rPh>
    <rPh sb="99" eb="102">
      <t>ホジョキン</t>
    </rPh>
    <rPh sb="117" eb="119">
      <t>ケイエイ</t>
    </rPh>
    <rPh sb="123" eb="125">
      <t>ジョウタイ</t>
    </rPh>
    <rPh sb="164" eb="167">
      <t>ホジョキン</t>
    </rPh>
    <rPh sb="167" eb="168">
      <t>トウ</t>
    </rPh>
    <rPh sb="169" eb="171">
      <t>ケイゾク</t>
    </rPh>
    <rPh sb="173" eb="175">
      <t>シュウニュウ</t>
    </rPh>
    <rPh sb="185" eb="188">
      <t>テイキテキ</t>
    </rPh>
    <rPh sb="208" eb="210">
      <t>ヘイセイ</t>
    </rPh>
    <rPh sb="212" eb="214">
      <t>ネンド</t>
    </rPh>
    <rPh sb="215" eb="217">
      <t>サクテイ</t>
    </rPh>
    <rPh sb="219" eb="222">
      <t>サドシ</t>
    </rPh>
    <rPh sb="222" eb="223">
      <t>シン</t>
    </rPh>
    <rPh sb="223" eb="225">
      <t>スイドウ</t>
    </rPh>
    <rPh sb="282" eb="284">
      <t>コンゴ</t>
    </rPh>
    <rPh sb="285" eb="287">
      <t>シミン</t>
    </rPh>
    <rPh sb="289" eb="291">
      <t>リカイ</t>
    </rPh>
    <rPh sb="292" eb="294">
      <t>キョウリョク</t>
    </rPh>
    <rPh sb="295" eb="296">
      <t>エ</t>
    </rPh>
    <rPh sb="302" eb="303">
      <t>ヨ</t>
    </rPh>
    <rPh sb="304" eb="306">
      <t>スイドウ</t>
    </rPh>
    <rPh sb="306" eb="308">
      <t>ジギョウ</t>
    </rPh>
    <rPh sb="309" eb="311">
      <t>ウンエイ</t>
    </rPh>
    <rPh sb="312" eb="314">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</si>
</sst>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1.85</c:v>
                </c:pt>
                <c:pt idx="1">
                  <c:v>1.48</c:v>
                </c:pt>
                <c:pt idx="2">
                  <c:v>1.26</c:v>
                </c:pt>
                <c:pt idx="3">
                  <c:v>0.54</c:v>
                </c:pt>
                <c:pt idx="4">
                  <c:v>0.32</c:v>
                </c:pt>
              </c:numCache>
            </c:numRef>
          </c:val>
          <c:extLst>
            <c:ext xmlns:c16="http://schemas.microsoft.com/office/drawing/2014/chart" uri="{C3380CC4-5D6E-409C-BE32-E72D297353CC}">
              <c16:uniqueId val="{00000000-BE32-4020-A272-688842DD478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0.71</c:v>
                </c:pt>
                <c:pt idx="4">
                  <c:v>0.75</c:v>
                </c:pt>
              </c:numCache>
            </c:numRef>
          </c:val>
          <c:smooth val="0"/>
          <c:extLst>
            <c:ext xmlns:c16="http://schemas.microsoft.com/office/drawing/2014/chart" uri="{C3380CC4-5D6E-409C-BE32-E72D297353CC}">
              <c16:uniqueId val="{00000001-BE32-4020-A272-688842DD478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50.48</c:v>
                </c:pt>
                <c:pt idx="1">
                  <c:v>49.81</c:v>
                </c:pt>
                <c:pt idx="2">
                  <c:v>49.15</c:v>
                </c:pt>
                <c:pt idx="3">
                  <c:v>49.13</c:v>
                </c:pt>
                <c:pt idx="4">
                  <c:v>50.49</c:v>
                </c:pt>
              </c:numCache>
            </c:numRef>
          </c:val>
          <c:extLst>
            <c:ext xmlns:c16="http://schemas.microsoft.com/office/drawing/2014/chart" uri="{C3380CC4-5D6E-409C-BE32-E72D297353CC}">
              <c16:uniqueId val="{00000000-E7B9-407F-89F1-2F1ED86BE1C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59.11</c:v>
                </c:pt>
                <c:pt idx="4">
                  <c:v>59.74</c:v>
                </c:pt>
              </c:numCache>
            </c:numRef>
          </c:val>
          <c:smooth val="0"/>
          <c:extLst>
            <c:ext xmlns:c16="http://schemas.microsoft.com/office/drawing/2014/chart" uri="{C3380CC4-5D6E-409C-BE32-E72D297353CC}">
              <c16:uniqueId val="{00000001-E7B9-407F-89F1-2F1ED86BE1C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80.239999999999995</c:v>
                </c:pt>
                <c:pt idx="1">
                  <c:v>79.37</c:v>
                </c:pt>
                <c:pt idx="2">
                  <c:v>79.790000000000006</c:v>
                </c:pt>
                <c:pt idx="3">
                  <c:v>77.819999999999993</c:v>
                </c:pt>
                <c:pt idx="4">
                  <c:v>74.02</c:v>
                </c:pt>
              </c:numCache>
            </c:numRef>
          </c:val>
          <c:extLst>
            <c:ext xmlns:c16="http://schemas.microsoft.com/office/drawing/2014/chart" uri="{C3380CC4-5D6E-409C-BE32-E72D297353CC}">
              <c16:uniqueId val="{00000000-DAC2-46B8-BD61-94C6DDAB954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87.91</c:v>
                </c:pt>
                <c:pt idx="4">
                  <c:v>87.28</c:v>
                </c:pt>
              </c:numCache>
            </c:numRef>
          </c:val>
          <c:smooth val="0"/>
          <c:extLst>
            <c:ext xmlns:c16="http://schemas.microsoft.com/office/drawing/2014/chart" uri="{C3380CC4-5D6E-409C-BE32-E72D297353CC}">
              <c16:uniqueId val="{00000001-DAC2-46B8-BD61-94C6DDAB954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115.35</c:v>
                </c:pt>
                <c:pt idx="1">
                  <c:v>113.71</c:v>
                </c:pt>
                <c:pt idx="2">
                  <c:v>104.26</c:v>
                </c:pt>
                <c:pt idx="3">
                  <c:v>94.35</c:v>
                </c:pt>
                <c:pt idx="4">
                  <c:v>106.79</c:v>
                </c:pt>
              </c:numCache>
            </c:numRef>
          </c:val>
          <c:extLst>
            <c:ext xmlns:c16="http://schemas.microsoft.com/office/drawing/2014/chart" uri="{C3380CC4-5D6E-409C-BE32-E72D297353CC}">
              <c16:uniqueId val="{00000000-EDF6-456B-ACC6-FCEAFCA4BA2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113.16</c:v>
                </c:pt>
                <c:pt idx="4">
                  <c:v>112.15</c:v>
                </c:pt>
              </c:numCache>
            </c:numRef>
          </c:val>
          <c:smooth val="0"/>
          <c:extLst>
            <c:ext xmlns:c16="http://schemas.microsoft.com/office/drawing/2014/chart" uri="{C3380CC4-5D6E-409C-BE32-E72D297353CC}">
              <c16:uniqueId val="{00000001-EDF6-456B-ACC6-FCEAFCA4BA2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24.66</c:v>
                </c:pt>
                <c:pt idx="1">
                  <c:v>33.130000000000003</c:v>
                </c:pt>
                <c:pt idx="2">
                  <c:v>34.700000000000003</c:v>
                </c:pt>
                <c:pt idx="3">
                  <c:v>28.63</c:v>
                </c:pt>
                <c:pt idx="4">
                  <c:v>31.14</c:v>
                </c:pt>
              </c:numCache>
            </c:numRef>
          </c:val>
          <c:extLst>
            <c:ext xmlns:c16="http://schemas.microsoft.com/office/drawing/2014/chart" uri="{C3380CC4-5D6E-409C-BE32-E72D297353CC}">
              <c16:uniqueId val="{00000000-B118-4067-BE4C-EF1D975758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46.88</c:v>
                </c:pt>
                <c:pt idx="4">
                  <c:v>46.94</c:v>
                </c:pt>
              </c:numCache>
            </c:numRef>
          </c:val>
          <c:smooth val="0"/>
          <c:extLst>
            <c:ext xmlns:c16="http://schemas.microsoft.com/office/drawing/2014/chart" uri="{C3380CC4-5D6E-409C-BE32-E72D297353CC}">
              <c16:uniqueId val="{00000001-B118-4067-BE4C-EF1D975758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2.91</c:v>
                </c:pt>
                <c:pt idx="1">
                  <c:v>5.78</c:v>
                </c:pt>
                <c:pt idx="2">
                  <c:v>6.39</c:v>
                </c:pt>
                <c:pt idx="3">
                  <c:v>20.04</c:v>
                </c:pt>
                <c:pt idx="4">
                  <c:v>25.04</c:v>
                </c:pt>
              </c:numCache>
            </c:numRef>
          </c:val>
          <c:extLst>
            <c:ext xmlns:c16="http://schemas.microsoft.com/office/drawing/2014/chart" uri="{C3380CC4-5D6E-409C-BE32-E72D297353CC}">
              <c16:uniqueId val="{00000000-2240-4A1E-A893-563367502B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13.39</c:v>
                </c:pt>
                <c:pt idx="4">
                  <c:v>14.48</c:v>
                </c:pt>
              </c:numCache>
            </c:numRef>
          </c:val>
          <c:smooth val="0"/>
          <c:extLst>
            <c:ext xmlns:c16="http://schemas.microsoft.com/office/drawing/2014/chart" uri="{C3380CC4-5D6E-409C-BE32-E72D297353CC}">
              <c16:uniqueId val="{00000001-2240-4A1E-A893-563367502B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C5-466E-8F87-B913ACA4ED2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0.68</c:v>
                </c:pt>
                <c:pt idx="4">
                  <c:v>1</c:v>
                </c:pt>
              </c:numCache>
            </c:numRef>
          </c:val>
          <c:smooth val="0"/>
          <c:extLst>
            <c:ext xmlns:c16="http://schemas.microsoft.com/office/drawing/2014/chart" uri="{C3380CC4-5D6E-409C-BE32-E72D297353CC}">
              <c16:uniqueId val="{00000001-3BC5-466E-8F87-B913ACA4ED2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288.43</c:v>
                </c:pt>
                <c:pt idx="1">
                  <c:v>177.44</c:v>
                </c:pt>
                <c:pt idx="2">
                  <c:v>192</c:v>
                </c:pt>
                <c:pt idx="3">
                  <c:v>123.74</c:v>
                </c:pt>
                <c:pt idx="4">
                  <c:v>149.68</c:v>
                </c:pt>
              </c:numCache>
            </c:numRef>
          </c:val>
          <c:extLst>
            <c:ext xmlns:c16="http://schemas.microsoft.com/office/drawing/2014/chart" uri="{C3380CC4-5D6E-409C-BE32-E72D297353CC}">
              <c16:uniqueId val="{00000000-9D2F-45C2-B8A4-67C6BFCB47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357.82</c:v>
                </c:pt>
                <c:pt idx="4">
                  <c:v>355.5</c:v>
                </c:pt>
              </c:numCache>
            </c:numRef>
          </c:val>
          <c:smooth val="0"/>
          <c:extLst>
            <c:ext xmlns:c16="http://schemas.microsoft.com/office/drawing/2014/chart" uri="{C3380CC4-5D6E-409C-BE32-E72D297353CC}">
              <c16:uniqueId val="{00000001-9D2F-45C2-B8A4-67C6BFCB47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997.73</c:v>
                </c:pt>
                <c:pt idx="1">
                  <c:v>1001.42</c:v>
                </c:pt>
                <c:pt idx="2">
                  <c:v>969.74</c:v>
                </c:pt>
                <c:pt idx="3">
                  <c:v>1107.68</c:v>
                </c:pt>
                <c:pt idx="4">
                  <c:v>1085.83</c:v>
                </c:pt>
              </c:numCache>
            </c:numRef>
          </c:val>
          <c:extLst>
            <c:ext xmlns:c16="http://schemas.microsoft.com/office/drawing/2014/chart" uri="{C3380CC4-5D6E-409C-BE32-E72D297353CC}">
              <c16:uniqueId val="{00000000-12FE-4310-A3AA-F944D9FB06F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307.45999999999998</c:v>
                </c:pt>
                <c:pt idx="4">
                  <c:v>312.58</c:v>
                </c:pt>
              </c:numCache>
            </c:numRef>
          </c:val>
          <c:smooth val="0"/>
          <c:extLst>
            <c:ext xmlns:c16="http://schemas.microsoft.com/office/drawing/2014/chart" uri="{C3380CC4-5D6E-409C-BE32-E72D297353CC}">
              <c16:uniqueId val="{00000001-12FE-4310-A3AA-F944D9FB06F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89.45</c:v>
                </c:pt>
                <c:pt idx="1">
                  <c:v>89.3</c:v>
                </c:pt>
                <c:pt idx="2">
                  <c:v>86.55</c:v>
                </c:pt>
                <c:pt idx="3">
                  <c:v>72.3</c:v>
                </c:pt>
                <c:pt idx="4">
                  <c:v>70.38</c:v>
                </c:pt>
              </c:numCache>
            </c:numRef>
          </c:val>
          <c:extLst>
            <c:ext xmlns:c16="http://schemas.microsoft.com/office/drawing/2014/chart" uri="{C3380CC4-5D6E-409C-BE32-E72D297353CC}">
              <c16:uniqueId val="{00000000-E483-407B-925C-1BA18F70A0B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106.01</c:v>
                </c:pt>
                <c:pt idx="4">
                  <c:v>104.57</c:v>
                </c:pt>
              </c:numCache>
            </c:numRef>
          </c:val>
          <c:smooth val="0"/>
          <c:extLst>
            <c:ext xmlns:c16="http://schemas.microsoft.com/office/drawing/2014/chart" uri="{C3380CC4-5D6E-409C-BE32-E72D297353CC}">
              <c16:uniqueId val="{00000001-E483-407B-925C-1BA18F70A0B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265.02999999999997</c:v>
                </c:pt>
                <c:pt idx="1">
                  <c:v>265.7</c:v>
                </c:pt>
                <c:pt idx="2">
                  <c:v>275.08</c:v>
                </c:pt>
                <c:pt idx="3">
                  <c:v>330.95</c:v>
                </c:pt>
                <c:pt idx="4">
                  <c:v>340.56</c:v>
                </c:pt>
              </c:numCache>
            </c:numRef>
          </c:val>
          <c:extLst>
            <c:ext xmlns:c16="http://schemas.microsoft.com/office/drawing/2014/chart" uri="{C3380CC4-5D6E-409C-BE32-E72D297353CC}">
              <c16:uniqueId val="{00000000-D239-442B-B6D0-98FD856479B7}"/>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162.24</c:v>
                </c:pt>
                <c:pt idx="4">
                  <c:v>165.47</c:v>
                </c:pt>
              </c:numCache>
            </c:numRef>
          </c:val>
          <c:smooth val="0"/>
          <c:extLst>
            <c:ext xmlns:c16="http://schemas.microsoft.com/office/drawing/2014/chart" uri="{C3380CC4-5D6E-409C-BE32-E72D297353CC}">
              <c16:uniqueId val="{00000001-D239-442B-B6D0-98FD856479B7}"/>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1" zoomScaleNormal="100" workbookViewId="0">
      <selection activeCell="B14" sqref="B14:BJ1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2">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2">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4" t="str">
        <f>データ!H6</f>
        <v>新潟県　佐渡市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2">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56510</v>
      </c>
      <c r="AM8" s="70"/>
      <c r="AN8" s="70"/>
      <c r="AO8" s="70"/>
      <c r="AP8" s="70"/>
      <c r="AQ8" s="70"/>
      <c r="AR8" s="70"/>
      <c r="AS8" s="70"/>
      <c r="AT8" s="66">
        <f>データ!$S$6</f>
        <v>855.66</v>
      </c>
      <c r="AU8" s="67"/>
      <c r="AV8" s="67"/>
      <c r="AW8" s="67"/>
      <c r="AX8" s="67"/>
      <c r="AY8" s="67"/>
      <c r="AZ8" s="67"/>
      <c r="BA8" s="67"/>
      <c r="BB8" s="69">
        <f>データ!$T$6</f>
        <v>66.040000000000006</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2">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2">
      <c r="A10" s="2"/>
      <c r="B10" s="66" t="str">
        <f>データ!$N$6</f>
        <v>-</v>
      </c>
      <c r="C10" s="67"/>
      <c r="D10" s="67"/>
      <c r="E10" s="67"/>
      <c r="F10" s="67"/>
      <c r="G10" s="67"/>
      <c r="H10" s="67"/>
      <c r="I10" s="66">
        <f>データ!$O$6</f>
        <v>52.69</v>
      </c>
      <c r="J10" s="67"/>
      <c r="K10" s="67"/>
      <c r="L10" s="67"/>
      <c r="M10" s="67"/>
      <c r="N10" s="67"/>
      <c r="O10" s="68"/>
      <c r="P10" s="69">
        <f>データ!$P$6</f>
        <v>98.9</v>
      </c>
      <c r="Q10" s="69"/>
      <c r="R10" s="69"/>
      <c r="S10" s="69"/>
      <c r="T10" s="69"/>
      <c r="U10" s="69"/>
      <c r="V10" s="69"/>
      <c r="W10" s="70">
        <f>データ!$Q$6</f>
        <v>4402</v>
      </c>
      <c r="X10" s="70"/>
      <c r="Y10" s="70"/>
      <c r="Z10" s="70"/>
      <c r="AA10" s="70"/>
      <c r="AB10" s="70"/>
      <c r="AC10" s="70"/>
      <c r="AD10" s="2"/>
      <c r="AE10" s="2"/>
      <c r="AF10" s="2"/>
      <c r="AG10" s="2"/>
      <c r="AH10" s="4"/>
      <c r="AI10" s="4"/>
      <c r="AJ10" s="4"/>
      <c r="AK10" s="4"/>
      <c r="AL10" s="70">
        <f>データ!$U$6</f>
        <v>55244</v>
      </c>
      <c r="AM10" s="70"/>
      <c r="AN10" s="70"/>
      <c r="AO10" s="70"/>
      <c r="AP10" s="70"/>
      <c r="AQ10" s="70"/>
      <c r="AR10" s="70"/>
      <c r="AS10" s="70"/>
      <c r="AT10" s="66">
        <f>データ!$V$6</f>
        <v>854.92</v>
      </c>
      <c r="AU10" s="67"/>
      <c r="AV10" s="67"/>
      <c r="AW10" s="67"/>
      <c r="AX10" s="67"/>
      <c r="AY10" s="67"/>
      <c r="AZ10" s="67"/>
      <c r="BA10" s="67"/>
      <c r="BB10" s="69">
        <f>データ!$W$6</f>
        <v>64.62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116</v>
      </c>
      <c r="BM16" s="50"/>
      <c r="BN16" s="50"/>
      <c r="BO16" s="50"/>
      <c r="BP16" s="50"/>
      <c r="BQ16" s="50"/>
      <c r="BR16" s="50"/>
      <c r="BS16" s="50"/>
      <c r="BT16" s="50"/>
      <c r="BU16" s="50"/>
      <c r="BV16" s="50"/>
      <c r="BW16" s="50"/>
      <c r="BX16" s="50"/>
      <c r="BY16" s="50"/>
      <c r="BZ16" s="5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2">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2">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2">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2">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2">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2">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2">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2">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2">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Wfrj8wxGqfxjV0fIXWVcb/7JMIreOoQnAGDORAvwRocZ3eRg5ibINEBnRzgaJqo6YmdSFhUVsKA1gV0mnwVfUQ==" saltValue="WfF4GKv13Q0+eHUqKgQIA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x14ac:dyDescent="0.2"/>
  <cols>
    <col min="2" max="144" width="11.88671875" customWidth="1"/>
  </cols>
  <sheetData>
    <row r="1" spans="1:144" x14ac:dyDescent="0.2">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2">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2">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2">
      <c r="A6" s="28" t="s">
        <v>103</v>
      </c>
      <c r="B6" s="33">
        <f>B7</f>
        <v>2017</v>
      </c>
      <c r="C6" s="33">
        <f t="shared" ref="C6:W6" si="3">C7</f>
        <v>152242</v>
      </c>
      <c r="D6" s="33">
        <f t="shared" si="3"/>
        <v>46</v>
      </c>
      <c r="E6" s="33">
        <f t="shared" si="3"/>
        <v>1</v>
      </c>
      <c r="F6" s="33">
        <f t="shared" si="3"/>
        <v>0</v>
      </c>
      <c r="G6" s="33">
        <f t="shared" si="3"/>
        <v>1</v>
      </c>
      <c r="H6" s="33" t="str">
        <f t="shared" si="3"/>
        <v>新潟県　佐渡市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52.69</v>
      </c>
      <c r="P6" s="34">
        <f t="shared" si="3"/>
        <v>98.9</v>
      </c>
      <c r="Q6" s="34">
        <f t="shared" si="3"/>
        <v>4402</v>
      </c>
      <c r="R6" s="34">
        <f t="shared" si="3"/>
        <v>56510</v>
      </c>
      <c r="S6" s="34">
        <f t="shared" si="3"/>
        <v>855.66</v>
      </c>
      <c r="T6" s="34">
        <f t="shared" si="3"/>
        <v>66.040000000000006</v>
      </c>
      <c r="U6" s="34">
        <f t="shared" si="3"/>
        <v>55244</v>
      </c>
      <c r="V6" s="34">
        <f t="shared" si="3"/>
        <v>854.92</v>
      </c>
      <c r="W6" s="34">
        <f t="shared" si="3"/>
        <v>64.62</v>
      </c>
      <c r="X6" s="35">
        <f>IF(X7="",NA(),X7)</f>
        <v>115.35</v>
      </c>
      <c r="Y6" s="35">
        <f t="shared" ref="Y6:AG6" si="4">IF(Y7="",NA(),Y7)</f>
        <v>113.71</v>
      </c>
      <c r="Z6" s="35">
        <f t="shared" si="4"/>
        <v>104.26</v>
      </c>
      <c r="AA6" s="35">
        <f t="shared" si="4"/>
        <v>94.35</v>
      </c>
      <c r="AB6" s="35">
        <f t="shared" si="4"/>
        <v>106.79</v>
      </c>
      <c r="AC6" s="35">
        <f t="shared" si="4"/>
        <v>106.89</v>
      </c>
      <c r="AD6" s="35">
        <f t="shared" si="4"/>
        <v>109.04</v>
      </c>
      <c r="AE6" s="35">
        <f t="shared" si="4"/>
        <v>109.64</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0.68</v>
      </c>
      <c r="AR6" s="35">
        <f t="shared" si="5"/>
        <v>1</v>
      </c>
      <c r="AS6" s="34" t="str">
        <f>IF(AS7="","",IF(AS7="-","【-】","【"&amp;SUBSTITUTE(TEXT(AS7,"#,##0.00"),"-","△")&amp;"】"))</f>
        <v>【0.85】</v>
      </c>
      <c r="AT6" s="35">
        <f>IF(AT7="",NA(),AT7)</f>
        <v>288.43</v>
      </c>
      <c r="AU6" s="35">
        <f t="shared" ref="AU6:BC6" si="6">IF(AU7="",NA(),AU7)</f>
        <v>177.44</v>
      </c>
      <c r="AV6" s="35">
        <f t="shared" si="6"/>
        <v>192</v>
      </c>
      <c r="AW6" s="35">
        <f t="shared" si="6"/>
        <v>123.74</v>
      </c>
      <c r="AX6" s="35">
        <f t="shared" si="6"/>
        <v>149.68</v>
      </c>
      <c r="AY6" s="35">
        <f t="shared" si="6"/>
        <v>909.68</v>
      </c>
      <c r="AZ6" s="35">
        <f t="shared" si="6"/>
        <v>382.09</v>
      </c>
      <c r="BA6" s="35">
        <f t="shared" si="6"/>
        <v>371.31</v>
      </c>
      <c r="BB6" s="35">
        <f t="shared" si="6"/>
        <v>357.82</v>
      </c>
      <c r="BC6" s="35">
        <f t="shared" si="6"/>
        <v>355.5</v>
      </c>
      <c r="BD6" s="34" t="str">
        <f>IF(BD7="","",IF(BD7="-","【-】","【"&amp;SUBSTITUTE(TEXT(BD7,"#,##0.00"),"-","△")&amp;"】"))</f>
        <v>【264.34】</v>
      </c>
      <c r="BE6" s="35">
        <f>IF(BE7="",NA(),BE7)</f>
        <v>997.73</v>
      </c>
      <c r="BF6" s="35">
        <f t="shared" ref="BF6:BN6" si="7">IF(BF7="",NA(),BF7)</f>
        <v>1001.42</v>
      </c>
      <c r="BG6" s="35">
        <f t="shared" si="7"/>
        <v>969.74</v>
      </c>
      <c r="BH6" s="35">
        <f t="shared" si="7"/>
        <v>1107.68</v>
      </c>
      <c r="BI6" s="35">
        <f t="shared" si="7"/>
        <v>1085.83</v>
      </c>
      <c r="BJ6" s="35">
        <f t="shared" si="7"/>
        <v>382.65</v>
      </c>
      <c r="BK6" s="35">
        <f t="shared" si="7"/>
        <v>385.06</v>
      </c>
      <c r="BL6" s="35">
        <f t="shared" si="7"/>
        <v>373.09</v>
      </c>
      <c r="BM6" s="35">
        <f t="shared" si="7"/>
        <v>307.45999999999998</v>
      </c>
      <c r="BN6" s="35">
        <f t="shared" si="7"/>
        <v>312.58</v>
      </c>
      <c r="BO6" s="34" t="str">
        <f>IF(BO7="","",IF(BO7="-","【-】","【"&amp;SUBSTITUTE(TEXT(BO7,"#,##0.00"),"-","△")&amp;"】"))</f>
        <v>【274.27】</v>
      </c>
      <c r="BP6" s="35">
        <f>IF(BP7="",NA(),BP7)</f>
        <v>89.45</v>
      </c>
      <c r="BQ6" s="35">
        <f t="shared" ref="BQ6:BY6" si="8">IF(BQ7="",NA(),BQ7)</f>
        <v>89.3</v>
      </c>
      <c r="BR6" s="35">
        <f t="shared" si="8"/>
        <v>86.55</v>
      </c>
      <c r="BS6" s="35">
        <f t="shared" si="8"/>
        <v>72.3</v>
      </c>
      <c r="BT6" s="35">
        <f t="shared" si="8"/>
        <v>70.38</v>
      </c>
      <c r="BU6" s="35">
        <f t="shared" si="8"/>
        <v>96.1</v>
      </c>
      <c r="BV6" s="35">
        <f t="shared" si="8"/>
        <v>99.07</v>
      </c>
      <c r="BW6" s="35">
        <f t="shared" si="8"/>
        <v>99.99</v>
      </c>
      <c r="BX6" s="35">
        <f t="shared" si="8"/>
        <v>106.01</v>
      </c>
      <c r="BY6" s="35">
        <f t="shared" si="8"/>
        <v>104.57</v>
      </c>
      <c r="BZ6" s="34" t="str">
        <f>IF(BZ7="","",IF(BZ7="-","【-】","【"&amp;SUBSTITUTE(TEXT(BZ7,"#,##0.00"),"-","△")&amp;"】"))</f>
        <v>【104.36】</v>
      </c>
      <c r="CA6" s="35">
        <f>IF(CA7="",NA(),CA7)</f>
        <v>265.02999999999997</v>
      </c>
      <c r="CB6" s="35">
        <f t="shared" ref="CB6:CJ6" si="9">IF(CB7="",NA(),CB7)</f>
        <v>265.7</v>
      </c>
      <c r="CC6" s="35">
        <f t="shared" si="9"/>
        <v>275.08</v>
      </c>
      <c r="CD6" s="35">
        <f t="shared" si="9"/>
        <v>330.95</v>
      </c>
      <c r="CE6" s="35">
        <f t="shared" si="9"/>
        <v>340.56</v>
      </c>
      <c r="CF6" s="35">
        <f t="shared" si="9"/>
        <v>178.39</v>
      </c>
      <c r="CG6" s="35">
        <f t="shared" si="9"/>
        <v>173.03</v>
      </c>
      <c r="CH6" s="35">
        <f t="shared" si="9"/>
        <v>171.15</v>
      </c>
      <c r="CI6" s="35">
        <f t="shared" si="9"/>
        <v>162.24</v>
      </c>
      <c r="CJ6" s="35">
        <f t="shared" si="9"/>
        <v>165.47</v>
      </c>
      <c r="CK6" s="34" t="str">
        <f>IF(CK7="","",IF(CK7="-","【-】","【"&amp;SUBSTITUTE(TEXT(CK7,"#,##0.00"),"-","△")&amp;"】"))</f>
        <v>【165.71】</v>
      </c>
      <c r="CL6" s="35">
        <f>IF(CL7="",NA(),CL7)</f>
        <v>50.48</v>
      </c>
      <c r="CM6" s="35">
        <f t="shared" ref="CM6:CU6" si="10">IF(CM7="",NA(),CM7)</f>
        <v>49.81</v>
      </c>
      <c r="CN6" s="35">
        <f t="shared" si="10"/>
        <v>49.15</v>
      </c>
      <c r="CO6" s="35">
        <f t="shared" si="10"/>
        <v>49.13</v>
      </c>
      <c r="CP6" s="35">
        <f t="shared" si="10"/>
        <v>50.49</v>
      </c>
      <c r="CQ6" s="35">
        <f t="shared" si="10"/>
        <v>59.23</v>
      </c>
      <c r="CR6" s="35">
        <f t="shared" si="10"/>
        <v>58.58</v>
      </c>
      <c r="CS6" s="35">
        <f t="shared" si="10"/>
        <v>58.53</v>
      </c>
      <c r="CT6" s="35">
        <f t="shared" si="10"/>
        <v>59.11</v>
      </c>
      <c r="CU6" s="35">
        <f t="shared" si="10"/>
        <v>59.74</v>
      </c>
      <c r="CV6" s="34" t="str">
        <f>IF(CV7="","",IF(CV7="-","【-】","【"&amp;SUBSTITUTE(TEXT(CV7,"#,##0.00"),"-","△")&amp;"】"))</f>
        <v>【60.41】</v>
      </c>
      <c r="CW6" s="35">
        <f>IF(CW7="",NA(),CW7)</f>
        <v>80.239999999999995</v>
      </c>
      <c r="CX6" s="35">
        <f t="shared" ref="CX6:DF6" si="11">IF(CX7="",NA(),CX7)</f>
        <v>79.37</v>
      </c>
      <c r="CY6" s="35">
        <f t="shared" si="11"/>
        <v>79.790000000000006</v>
      </c>
      <c r="CZ6" s="35">
        <f t="shared" si="11"/>
        <v>77.819999999999993</v>
      </c>
      <c r="DA6" s="35">
        <f t="shared" si="11"/>
        <v>74.02</v>
      </c>
      <c r="DB6" s="35">
        <f t="shared" si="11"/>
        <v>85.53</v>
      </c>
      <c r="DC6" s="35">
        <f t="shared" si="11"/>
        <v>85.23</v>
      </c>
      <c r="DD6" s="35">
        <f t="shared" si="11"/>
        <v>85.26</v>
      </c>
      <c r="DE6" s="35">
        <f t="shared" si="11"/>
        <v>87.91</v>
      </c>
      <c r="DF6" s="35">
        <f t="shared" si="11"/>
        <v>87.28</v>
      </c>
      <c r="DG6" s="34" t="str">
        <f>IF(DG7="","",IF(DG7="-","【-】","【"&amp;SUBSTITUTE(TEXT(DG7,"#,##0.00"),"-","△")&amp;"】"))</f>
        <v>【89.93】</v>
      </c>
      <c r="DH6" s="35">
        <f>IF(DH7="",NA(),DH7)</f>
        <v>24.66</v>
      </c>
      <c r="DI6" s="35">
        <f t="shared" ref="DI6:DQ6" si="12">IF(DI7="",NA(),DI7)</f>
        <v>33.130000000000003</v>
      </c>
      <c r="DJ6" s="35">
        <f t="shared" si="12"/>
        <v>34.700000000000003</v>
      </c>
      <c r="DK6" s="35">
        <f t="shared" si="12"/>
        <v>28.63</v>
      </c>
      <c r="DL6" s="35">
        <f t="shared" si="12"/>
        <v>31.14</v>
      </c>
      <c r="DM6" s="35">
        <f t="shared" si="12"/>
        <v>37.340000000000003</v>
      </c>
      <c r="DN6" s="35">
        <f t="shared" si="12"/>
        <v>44.31</v>
      </c>
      <c r="DO6" s="35">
        <f t="shared" si="12"/>
        <v>45.75</v>
      </c>
      <c r="DP6" s="35">
        <f t="shared" si="12"/>
        <v>46.88</v>
      </c>
      <c r="DQ6" s="35">
        <f t="shared" si="12"/>
        <v>46.94</v>
      </c>
      <c r="DR6" s="34" t="str">
        <f>IF(DR7="","",IF(DR7="-","【-】","【"&amp;SUBSTITUTE(TEXT(DR7,"#,##0.00"),"-","△")&amp;"】"))</f>
        <v>【48.12】</v>
      </c>
      <c r="DS6" s="35">
        <f>IF(DS7="",NA(),DS7)</f>
        <v>2.91</v>
      </c>
      <c r="DT6" s="35">
        <f t="shared" ref="DT6:EB6" si="13">IF(DT7="",NA(),DT7)</f>
        <v>5.78</v>
      </c>
      <c r="DU6" s="35">
        <f t="shared" si="13"/>
        <v>6.39</v>
      </c>
      <c r="DV6" s="35">
        <f t="shared" si="13"/>
        <v>20.04</v>
      </c>
      <c r="DW6" s="35">
        <f t="shared" si="13"/>
        <v>25.04</v>
      </c>
      <c r="DX6" s="35">
        <f t="shared" si="13"/>
        <v>8.39</v>
      </c>
      <c r="DY6" s="35">
        <f t="shared" si="13"/>
        <v>10.09</v>
      </c>
      <c r="DZ6" s="35">
        <f t="shared" si="13"/>
        <v>10.54</v>
      </c>
      <c r="EA6" s="35">
        <f t="shared" si="13"/>
        <v>13.39</v>
      </c>
      <c r="EB6" s="35">
        <f t="shared" si="13"/>
        <v>14.48</v>
      </c>
      <c r="EC6" s="34" t="str">
        <f>IF(EC7="","",IF(EC7="-","【-】","【"&amp;SUBSTITUTE(TEXT(EC7,"#,##0.00"),"-","△")&amp;"】"))</f>
        <v>【15.89】</v>
      </c>
      <c r="ED6" s="35">
        <f>IF(ED7="",NA(),ED7)</f>
        <v>1.85</v>
      </c>
      <c r="EE6" s="35">
        <f t="shared" ref="EE6:EM6" si="14">IF(EE7="",NA(),EE7)</f>
        <v>1.48</v>
      </c>
      <c r="EF6" s="35">
        <f t="shared" si="14"/>
        <v>1.26</v>
      </c>
      <c r="EG6" s="35">
        <f t="shared" si="14"/>
        <v>0.54</v>
      </c>
      <c r="EH6" s="35">
        <f t="shared" si="14"/>
        <v>0.32</v>
      </c>
      <c r="EI6" s="35">
        <f t="shared" si="14"/>
        <v>0.59</v>
      </c>
      <c r="EJ6" s="35">
        <f t="shared" si="14"/>
        <v>0.6</v>
      </c>
      <c r="EK6" s="35">
        <f t="shared" si="14"/>
        <v>0.56000000000000005</v>
      </c>
      <c r="EL6" s="35">
        <f t="shared" si="14"/>
        <v>0.71</v>
      </c>
      <c r="EM6" s="35">
        <f t="shared" si="14"/>
        <v>0.75</v>
      </c>
      <c r="EN6" s="34" t="str">
        <f>IF(EN7="","",IF(EN7="-","【-】","【"&amp;SUBSTITUTE(TEXT(EN7,"#,##0.00"),"-","△")&amp;"】"))</f>
        <v>【0.69】</v>
      </c>
    </row>
    <row r="7" spans="1:144" s="36" customFormat="1" x14ac:dyDescent="0.2">
      <c r="A7" s="28"/>
      <c r="B7" s="37">
        <v>2017</v>
      </c>
      <c r="C7" s="37">
        <v>152242</v>
      </c>
      <c r="D7" s="37">
        <v>46</v>
      </c>
      <c r="E7" s="37">
        <v>1</v>
      </c>
      <c r="F7" s="37">
        <v>0</v>
      </c>
      <c r="G7" s="37">
        <v>1</v>
      </c>
      <c r="H7" s="37" t="s">
        <v>104</v>
      </c>
      <c r="I7" s="37" t="s">
        <v>105</v>
      </c>
      <c r="J7" s="37" t="s">
        <v>106</v>
      </c>
      <c r="K7" s="37" t="s">
        <v>107</v>
      </c>
      <c r="L7" s="37" t="s">
        <v>108</v>
      </c>
      <c r="M7" s="37" t="s">
        <v>109</v>
      </c>
      <c r="N7" s="38" t="s">
        <v>110</v>
      </c>
      <c r="O7" s="38">
        <v>52.69</v>
      </c>
      <c r="P7" s="38">
        <v>98.9</v>
      </c>
      <c r="Q7" s="38">
        <v>4402</v>
      </c>
      <c r="R7" s="38">
        <v>56510</v>
      </c>
      <c r="S7" s="38">
        <v>855.66</v>
      </c>
      <c r="T7" s="38">
        <v>66.040000000000006</v>
      </c>
      <c r="U7" s="38">
        <v>55244</v>
      </c>
      <c r="V7" s="38">
        <v>854.92</v>
      </c>
      <c r="W7" s="38">
        <v>64.62</v>
      </c>
      <c r="X7" s="38">
        <v>115.35</v>
      </c>
      <c r="Y7" s="38">
        <v>113.71</v>
      </c>
      <c r="Z7" s="38">
        <v>104.26</v>
      </c>
      <c r="AA7" s="38">
        <v>94.35</v>
      </c>
      <c r="AB7" s="38">
        <v>106.79</v>
      </c>
      <c r="AC7" s="38">
        <v>106.89</v>
      </c>
      <c r="AD7" s="38">
        <v>109.04</v>
      </c>
      <c r="AE7" s="38">
        <v>109.64</v>
      </c>
      <c r="AF7" s="38">
        <v>113.16</v>
      </c>
      <c r="AG7" s="38">
        <v>112.15</v>
      </c>
      <c r="AH7" s="38">
        <v>113.39</v>
      </c>
      <c r="AI7" s="38">
        <v>0</v>
      </c>
      <c r="AJ7" s="38">
        <v>0</v>
      </c>
      <c r="AK7" s="38">
        <v>0</v>
      </c>
      <c r="AL7" s="38">
        <v>0</v>
      </c>
      <c r="AM7" s="38">
        <v>0</v>
      </c>
      <c r="AN7" s="38">
        <v>7.76</v>
      </c>
      <c r="AO7" s="38">
        <v>3.77</v>
      </c>
      <c r="AP7" s="38">
        <v>3.62</v>
      </c>
      <c r="AQ7" s="38">
        <v>0.68</v>
      </c>
      <c r="AR7" s="38">
        <v>1</v>
      </c>
      <c r="AS7" s="38">
        <v>0.85</v>
      </c>
      <c r="AT7" s="38">
        <v>288.43</v>
      </c>
      <c r="AU7" s="38">
        <v>177.44</v>
      </c>
      <c r="AV7" s="38">
        <v>192</v>
      </c>
      <c r="AW7" s="38">
        <v>123.74</v>
      </c>
      <c r="AX7" s="38">
        <v>149.68</v>
      </c>
      <c r="AY7" s="38">
        <v>909.68</v>
      </c>
      <c r="AZ7" s="38">
        <v>382.09</v>
      </c>
      <c r="BA7" s="38">
        <v>371.31</v>
      </c>
      <c r="BB7" s="38">
        <v>357.82</v>
      </c>
      <c r="BC7" s="38">
        <v>355.5</v>
      </c>
      <c r="BD7" s="38">
        <v>264.33999999999997</v>
      </c>
      <c r="BE7" s="38">
        <v>997.73</v>
      </c>
      <c r="BF7" s="38">
        <v>1001.42</v>
      </c>
      <c r="BG7" s="38">
        <v>969.74</v>
      </c>
      <c r="BH7" s="38">
        <v>1107.68</v>
      </c>
      <c r="BI7" s="38">
        <v>1085.83</v>
      </c>
      <c r="BJ7" s="38">
        <v>382.65</v>
      </c>
      <c r="BK7" s="38">
        <v>385.06</v>
      </c>
      <c r="BL7" s="38">
        <v>373.09</v>
      </c>
      <c r="BM7" s="38">
        <v>307.45999999999998</v>
      </c>
      <c r="BN7" s="38">
        <v>312.58</v>
      </c>
      <c r="BO7" s="38">
        <v>274.27</v>
      </c>
      <c r="BP7" s="38">
        <v>89.45</v>
      </c>
      <c r="BQ7" s="38">
        <v>89.3</v>
      </c>
      <c r="BR7" s="38">
        <v>86.55</v>
      </c>
      <c r="BS7" s="38">
        <v>72.3</v>
      </c>
      <c r="BT7" s="38">
        <v>70.38</v>
      </c>
      <c r="BU7" s="38">
        <v>96.1</v>
      </c>
      <c r="BV7" s="38">
        <v>99.07</v>
      </c>
      <c r="BW7" s="38">
        <v>99.99</v>
      </c>
      <c r="BX7" s="38">
        <v>106.01</v>
      </c>
      <c r="BY7" s="38">
        <v>104.57</v>
      </c>
      <c r="BZ7" s="38">
        <v>104.36</v>
      </c>
      <c r="CA7" s="38">
        <v>265.02999999999997</v>
      </c>
      <c r="CB7" s="38">
        <v>265.7</v>
      </c>
      <c r="CC7" s="38">
        <v>275.08</v>
      </c>
      <c r="CD7" s="38">
        <v>330.95</v>
      </c>
      <c r="CE7" s="38">
        <v>340.56</v>
      </c>
      <c r="CF7" s="38">
        <v>178.39</v>
      </c>
      <c r="CG7" s="38">
        <v>173.03</v>
      </c>
      <c r="CH7" s="38">
        <v>171.15</v>
      </c>
      <c r="CI7" s="38">
        <v>162.24</v>
      </c>
      <c r="CJ7" s="38">
        <v>165.47</v>
      </c>
      <c r="CK7" s="38">
        <v>165.71</v>
      </c>
      <c r="CL7" s="38">
        <v>50.48</v>
      </c>
      <c r="CM7" s="38">
        <v>49.81</v>
      </c>
      <c r="CN7" s="38">
        <v>49.15</v>
      </c>
      <c r="CO7" s="38">
        <v>49.13</v>
      </c>
      <c r="CP7" s="38">
        <v>50.49</v>
      </c>
      <c r="CQ7" s="38">
        <v>59.23</v>
      </c>
      <c r="CR7" s="38">
        <v>58.58</v>
      </c>
      <c r="CS7" s="38">
        <v>58.53</v>
      </c>
      <c r="CT7" s="38">
        <v>59.11</v>
      </c>
      <c r="CU7" s="38">
        <v>59.74</v>
      </c>
      <c r="CV7" s="38">
        <v>60.41</v>
      </c>
      <c r="CW7" s="38">
        <v>80.239999999999995</v>
      </c>
      <c r="CX7" s="38">
        <v>79.37</v>
      </c>
      <c r="CY7" s="38">
        <v>79.790000000000006</v>
      </c>
      <c r="CZ7" s="38">
        <v>77.819999999999993</v>
      </c>
      <c r="DA7" s="38">
        <v>74.02</v>
      </c>
      <c r="DB7" s="38">
        <v>85.53</v>
      </c>
      <c r="DC7" s="38">
        <v>85.23</v>
      </c>
      <c r="DD7" s="38">
        <v>85.26</v>
      </c>
      <c r="DE7" s="38">
        <v>87.91</v>
      </c>
      <c r="DF7" s="38">
        <v>87.28</v>
      </c>
      <c r="DG7" s="38">
        <v>89.93</v>
      </c>
      <c r="DH7" s="38">
        <v>24.66</v>
      </c>
      <c r="DI7" s="38">
        <v>33.130000000000003</v>
      </c>
      <c r="DJ7" s="38">
        <v>34.700000000000003</v>
      </c>
      <c r="DK7" s="38">
        <v>28.63</v>
      </c>
      <c r="DL7" s="38">
        <v>31.14</v>
      </c>
      <c r="DM7" s="38">
        <v>37.340000000000003</v>
      </c>
      <c r="DN7" s="38">
        <v>44.31</v>
      </c>
      <c r="DO7" s="38">
        <v>45.75</v>
      </c>
      <c r="DP7" s="38">
        <v>46.88</v>
      </c>
      <c r="DQ7" s="38">
        <v>46.94</v>
      </c>
      <c r="DR7" s="38">
        <v>48.12</v>
      </c>
      <c r="DS7" s="38">
        <v>2.91</v>
      </c>
      <c r="DT7" s="38">
        <v>5.78</v>
      </c>
      <c r="DU7" s="38">
        <v>6.39</v>
      </c>
      <c r="DV7" s="38">
        <v>20.04</v>
      </c>
      <c r="DW7" s="38">
        <v>25.04</v>
      </c>
      <c r="DX7" s="38">
        <v>8.39</v>
      </c>
      <c r="DY7" s="38">
        <v>10.09</v>
      </c>
      <c r="DZ7" s="38">
        <v>10.54</v>
      </c>
      <c r="EA7" s="38">
        <v>13.39</v>
      </c>
      <c r="EB7" s="38">
        <v>14.48</v>
      </c>
      <c r="EC7" s="38">
        <v>15.89</v>
      </c>
      <c r="ED7" s="38">
        <v>1.85</v>
      </c>
      <c r="EE7" s="38">
        <v>1.48</v>
      </c>
      <c r="EF7" s="38">
        <v>1.26</v>
      </c>
      <c r="EG7" s="38">
        <v>0.54</v>
      </c>
      <c r="EH7" s="38">
        <v>0.32</v>
      </c>
      <c r="EI7" s="38">
        <v>0.59</v>
      </c>
      <c r="EJ7" s="38">
        <v>0.6</v>
      </c>
      <c r="EK7" s="38">
        <v>0.56000000000000005</v>
      </c>
      <c r="EL7" s="38">
        <v>0.71</v>
      </c>
      <c r="EM7" s="38">
        <v>0.75</v>
      </c>
      <c r="EN7" s="38">
        <v>0.69</v>
      </c>
    </row>
    <row r="8" spans="1:144"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2">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2019-01-25T08:23:46Z</cp:lastPrinted>
  <dcterms:created xsi:type="dcterms:W3CDTF">2018-12-03T08:30:18Z</dcterms:created>
  <dcterms:modified xsi:type="dcterms:W3CDTF">2019-01-25T08:23:49Z</dcterms:modified>
  <cp:category/>
</cp:coreProperties>
</file>