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user\Desktop\業務\★県照会\R1\R20304締切　財政状況資料集作成（３月公表分）\05回答（再）\"/>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CO35" i="10"/>
  <c r="CO36" i="10" s="1"/>
  <c r="CO37" i="10" s="1"/>
  <c r="CO38" i="10" s="1"/>
  <c r="CO39" i="10" s="1"/>
  <c r="CO40" i="10" s="1"/>
  <c r="CO41" i="10" s="1"/>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<sst xmlns="http://schemas.openxmlformats.org/spreadsheetml/2006/main" count="1119" uniqueCount="598">
  <si>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</si>
  <si>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</si>
  <si>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</si>
  <si>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</si>
  <si>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</si>
  <si>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</si>
  <si>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</si>
  <si>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</si>
  <si>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</si>
  <si>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</si>
  <si>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</si>
  <si>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</si>
  <si>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</si>
  <si>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</si>
  <si>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</si>
  <si>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</si>
  <si>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</si>
  <si>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</si>
  <si>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</si>
  <si>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</si>
  <si>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</si>
  <si>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</si>
  <si>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</si>
  <si>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</si>
  <si>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</si>
  <si>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</si>
  <si>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</si>
  <si>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</si>
  <si>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</si>
  <si>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</si>
  <si>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</si>
  <si>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</si>
  <si>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</si>
  <si>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</si>
  <si>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</si>
  <si>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</si>
  <si>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</si>
  <si>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</si>
  <si>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</si>
  <si>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</si>
  <si>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</si>
  <si>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</si>
  <si>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</si>
  <si>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</si>
  <si>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</si>
  <si>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</si>
  <si>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</si>
  <si>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</si>
  <si>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</si>
  <si>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</si>
  <si>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</si>
  <si>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</si>
  <si>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</si>
  <si>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</si>
  <si>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</si>
  <si>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</si>
  <si>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</si>
  <si>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</si>
  <si>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</si>
  <si>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</si>
  <si>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</si>
  <si>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</si>
  <si>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</si>
  <si>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</si>
  <si>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</si>
  <si>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</si>
  <si>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</si>
  <si>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</si>
  <si>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</si>
  <si>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</si>
  <si>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</si>
  <si>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</si>
  <si>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</si>
  <si>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</si>
  <si>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</si>
  <si>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</si>
  <si>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</si>
  <si>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</si>
  <si>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</si>
  <si>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</si>
  <si>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</si>
  <si>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</si>
  <si>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</si>
  <si>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</si>
  <si>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</si>
  <si>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</si>
  <si>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</si>
  <si>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</si>
  <si>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</si>
  <si>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</si>
  <si>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</si>
  <si>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</si>
  <si>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</si>
  <si>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</si>
  <si>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</si>
  <si>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</si>
  <si>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</si>
  <si>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</si>
  <si>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佐渡市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</si>
  <si>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</si>
  <si>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</si>
  <si>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</si>
  <si>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</si>
  <si>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</si>
  <si>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</si>
  <si>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</si>
  <si>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</si>
  <si>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</si>
  <si>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</si>
  <si>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</si>
  <si>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</si>
  <si>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</si>
  <si>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</si>
  <si>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</si>
  <si>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</si>
  <si>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</si>
  <si>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</si>
  <si>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</si>
  <si>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</si>
  <si>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</si>
  <si>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</si>
  <si>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</si>
  <si>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</si>
  <si>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</si>
  <si>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</si>
  <si>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</si>
  <si>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</si>
  <si>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</si>
  <si>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</si>
  <si>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</si>
  <si>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</si>
  <si>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</si>
  <si>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</si>
  <si>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</si>
  <si>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</si>
  <si>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</si>
  <si>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</si>
  <si>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</si>
  <si>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</si>
  <si>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</si>
  <si>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</si>
  <si>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</si>
  <si>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</si>
  <si>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</si>
  <si>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</si>
  <si>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</si>
  <si>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</si>
  <si>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</si>
  <si>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</si>
  <si>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</si>
  <si>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</si>
  <si>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</si>
  <si>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</si>
  <si>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</si>
  <si>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</si>
  <si>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</si>
  <si>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</si>
  <si>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</si>
  <si>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</si>
  <si>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</si>
  <si>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</si>
  <si>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</si>
  <si>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</si>
  <si>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</si>
  <si>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</si>
  <si>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</si>
  <si>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</si>
  <si>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</si>
  <si>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</si>
  <si>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</si>
  <si>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</si>
  <si>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</si>
  <si>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</si>
  <si>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</si>
  <si>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</si>
  <si>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</si>
  <si>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</si>
  <si>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</si>
  <si>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</si>
  <si>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</si>
  <si>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</si>
  <si>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</si>
  <si>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</si>
  <si>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</si>
  <si>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</si>
  <si>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</si>
  <si>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</si>
  <si>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</si>
  <si>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</si>
  <si>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</si>
  <si>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</si>
  <si>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</si>
  <si>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</si>
  <si>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</si>
  <si>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</si>
  <si>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</si>
  <si>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</si>
  <si>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</si>
  <si>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</si>
  <si>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</si>
  <si>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</si>
  <si>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</si>
  <si>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</si>
  <si>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</si>
  <si>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</si>
  <si>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</si>
  <si>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</si>
  <si>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</si>
  <si>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</si>
  <si>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</si>
  <si>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</si>
  <si>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新潟県佐渡市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</si>
  <si>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</si>
  <si>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</si>
  <si>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</si>
  <si>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</si>
  <si>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</si>
  <si>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</si>
  <si>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</si>
  <si>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</si>
  <si>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</si>
  <si>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</si>
  <si>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</si>
  <si>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</si>
  <si>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</si>
  <si>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</si>
  <si>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</si>
  <si>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</si>
  <si>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</si>
  <si>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</si>
  <si>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</si>
  <si>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</si>
  <si>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</si>
  <si>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</si>
  <si>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</si>
  <si>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</si>
  <si>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</si>
  <si>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</si>
  <si>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</si>
  <si>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</si>
  <si>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</si>
  <si>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</si>
  <si>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</si>
  <si>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</si>
  <si>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</si>
  <si>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</si>
  <si>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</si>
  <si>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</si>
  <si>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</si>
  <si>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</si>
  <si>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</si>
  <si>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</si>
  <si>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</si>
  <si>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</si>
  <si>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</si>
  <si>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</si>
  <si>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</si>
  <si>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</si>
  <si>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</si>
  <si>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</si>
  <si>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</si>
  <si>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</si>
  <si>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</si>
  <si>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</si>
  <si>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</si>
  <si>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</si>
  <si>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</si>
  <si>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</si>
  <si>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</si>
  <si>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</si>
  <si>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</si>
  <si>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</si>
  <si>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</si>
  <si>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</si>
  <si>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</si>
  <si>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</si>
  <si>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</si>
  <si>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</si>
  <si>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</si>
  <si>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</si>
  <si>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</si>
  <si>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</si>
  <si>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</si>
  <si>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</si>
  <si>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</si>
  <si>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</si>
  <si>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</si>
  <si>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</si>
  <si>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</si>
  <si>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</si>
  <si>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</si>
  <si>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</si>
  <si>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</si>
  <si>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</si>
  <si>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</si>
  <si>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</si>
  <si>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</si>
  <si>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</si>
  <si>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</si>
  <si>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</si>
  <si>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</si>
  <si>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</si>
  <si>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</si>
  <si>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</si>
  <si>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</si>
  <si>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</si>
  <si>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</si>
  <si>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</si>
  <si>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</si>
  <si>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</si>
  <si>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</si>
  <si>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</si>
  <si>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</si>
  <si>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</si>
  <si>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</si>
  <si>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</si>
  <si>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</si>
  <si>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</si>
  <si>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</si>
  <si>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</si>
  <si>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</si>
  <si>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</si>
  <si>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</si>
  <si>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</si>
  <si>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</si>
  <si>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</si>
  <si>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</si>
  <si>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</si>
  <si>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</si>
  <si>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</si>
  <si>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</si>
  <si>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</si>
  <si>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</si>
  <si>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</si>
  <si>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</si>
  <si>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</si>
  <si>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</si>
  <si>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</si>
  <si>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</si>
  <si>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</si>
  <si>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</si>
  <si>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</si>
  <si>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</si>
  <si>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</si>
  <si>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</si>
  <si>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</si>
  <si>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</si>
  <si>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</si>
  <si>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</si>
  <si>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</si>
  <si>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</si>
  <si>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</si>
  <si>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</si>
  <si>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</si>
  <si>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</si>
  <si>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</si>
  <si>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</si>
  <si>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</si>
  <si>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</si>
  <si>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</si>
  <si>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</si>
  <si>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新潟県佐渡市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</si>
  <si>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</si>
  <si>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</si>
  <si>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</si>
  <si>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</si>
  <si>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</si>
  <si>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</si>
  <si>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</si>
  <si>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</si>
  <si>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</si>
  <si>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</si>
  <si>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</si>
  <si>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</si>
  <si>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</si>
  <si>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</si>
  <si>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</si>
  <si>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</si>
  <si>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</si>
  <si>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</si>
  <si>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</si>
  <si>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</si>
  <si>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</si>
  <si>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</si>
  <si>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</si>
  <si>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</si>
  <si>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</si>
  <si>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</si>
  <si>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</si>
  <si>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</si>
  <si>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</si>
  <si>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</si>
  <si>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</si>
  <si>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</si>
  <si>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</si>
  <si>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</si>
  <si>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</si>
  <si>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</si>
  <si>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歌代の里特別会計</t>
    <phoneticPr fontId="5"/>
  </si>
  <si>
    <t>すこやか両津特別会計</t>
    <phoneticPr fontId="5"/>
  </si>
  <si>
    <t>病院事業会計</t>
    <phoneticPr fontId="5"/>
  </si>
  <si>
    <t>法適用企業</t>
    <phoneticPr fontId="5"/>
  </si>
  <si>
    <t>水道事業会計</t>
    <phoneticPr fontId="5"/>
  </si>
  <si>
    <t>法適用企業</t>
    <phoneticPr fontId="5"/>
  </si>
  <si>
    <t>下水道特別会計</t>
    <phoneticPr fontId="5"/>
  </si>
  <si>
    <t>法非適用企業</t>
    <phoneticPr fontId="5"/>
  </si>
  <si>
    <t>小水力発電特別会計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</si>
  <si>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</si>
  <si>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</si>
  <si>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</si>
  <si>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</si>
  <si>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</si>
  <si>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</si>
  <si>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</si>
  <si>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</si>
  <si>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</si>
  <si>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</si>
  <si>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</si>
  <si>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</si>
  <si>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</si>
  <si>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</si>
  <si>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</si>
  <si>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</si>
  <si>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</si>
  <si>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</si>
  <si>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</si>
  <si>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</si>
  <si>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</si>
  <si>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</si>
  <si>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</si>
  <si>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</si>
  <si>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</si>
  <si>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</si>
  <si>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</si>
  <si>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</si>
  <si>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</si>
  <si>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</si>
  <si>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</si>
  <si>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</si>
  <si>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</si>
  <si>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</si>
  <si>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</si>
  <si>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</si>
  <si>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</si>
  <si>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</si>
  <si>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</si>
  <si>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</si>
  <si>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</si>
  <si>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</si>
  <si>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</si>
  <si>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</si>
  <si>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</si>
  <si>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</si>
  <si>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</si>
  <si>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</si>
  <si>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</si>
  <si>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</si>
  <si>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</si>
  <si>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</si>
  <si>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</si>
  <si>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</si>
  <si>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</si>
  <si>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</si>
  <si>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</si>
  <si>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</si>
  <si>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すこやか両津特別会計</t>
    <phoneticPr fontId="5"/>
  </si>
  <si>
    <t>(Ｆ)</t>
    <phoneticPr fontId="5"/>
  </si>
  <si>
    <t>歌代の里特別会計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</si>
  <si>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</si>
  <si>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</si>
  <si>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</si>
  <si>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</si>
  <si>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</si>
  <si>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</si>
  <si>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</si>
  <si>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</si>
  <si>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</si>
  <si>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</si>
  <si>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</si>
  <si>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</si>
  <si>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</si>
  <si>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</si>
  <si>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</si>
  <si>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</si>
  <si>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</si>
  <si>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</si>
  <si>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</si>
  <si>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</si>
  <si>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</si>
  <si>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</si>
  <si>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</si>
  <si>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</si>
  <si>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</si>
  <si>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</si>
  <si>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</si>
  <si>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</si>
  <si>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</si>
  <si>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</si>
  <si>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</si>
  <si>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</si>
  <si>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</si>
  <si>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</si>
  <si>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</si>
  <si>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</si>
  <si>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</si>
  <si>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</si>
  <si>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</si>
  <si>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</si>
  <si>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</si>
  <si>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</si>
  <si>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</si>
  <si>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</si>
  <si>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</si>
  <si>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</si>
  <si>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</si>
  <si>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</si>
  <si>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</si>
  <si>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</si>
  <si>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</si>
  <si>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</si>
  <si>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</si>
  <si>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</si>
  <si>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</si>
  <si>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</si>
  <si>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</si>
  <si>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</si>
  <si>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</si>
  <si>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</si>
  <si>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</si>
  <si>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</si>
  <si>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</si>
  <si>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</si>
  <si>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</si>
  <si>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</si>
  <si>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</si>
  <si>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</si>
  <si>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</si>
  <si>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</si>
  <si>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</si>
  <si>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</si>
  <si>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</si>
  <si>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</si>
  <si>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</si>
  <si>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</si>
  <si>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</si>
  <si>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</si>
  <si>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</si>
  <si>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</si>
  <si>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</si>
  <si>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</si>
  <si>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</si>
  <si>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</si>
  <si>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3.30</t>
  </si>
  <si>
    <t>▲ 7.31</t>
  </si>
  <si>
    <t>水道事業会計</t>
  </si>
  <si>
    <t>一般会計</t>
  </si>
  <si>
    <t>病院事業会計</t>
  </si>
  <si>
    <t>介護保険特別会計</t>
  </si>
  <si>
    <t>国民健康保険特別会計</t>
  </si>
  <si>
    <t>下水道特別会計</t>
  </si>
  <si>
    <t>すこやか両津特別会計</t>
  </si>
  <si>
    <t>歌代の里特別会計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</si>
  <si>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</si>
  <si>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</si>
  <si>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</si>
  <si>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</si>
  <si>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</si>
  <si>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</si>
  <si>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</si>
  <si>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</si>
  <si>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</si>
  <si>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</si>
  <si>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</si>
  <si>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</si>
  <si>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</si>
  <si>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</si>
  <si>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</si>
  <si>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</si>
  <si>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</si>
  <si>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</si>
  <si>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両津温泉</t>
    <rPh sb="0" eb="2">
      <t>リョウツ</t>
    </rPh>
    <rPh sb="2" eb="4">
      <t>オンセン</t>
    </rPh>
    <phoneticPr fontId="2"/>
  </si>
  <si>
    <t>佐渡市土地開発公社</t>
    <rPh sb="0" eb="3">
      <t>サドシ</t>
    </rPh>
    <rPh sb="3" eb="5">
      <t>トチ</t>
    </rPh>
    <rPh sb="5" eb="7">
      <t>カイハツ</t>
    </rPh>
    <rPh sb="7" eb="9">
      <t>コウシャ</t>
    </rPh>
    <phoneticPr fontId="2"/>
  </si>
  <si>
    <t>真野自然活用村公社</t>
    <rPh sb="0" eb="2">
      <t>マノ</t>
    </rPh>
    <rPh sb="2" eb="4">
      <t>シゼン</t>
    </rPh>
    <rPh sb="4" eb="6">
      <t>カツヨウ</t>
    </rPh>
    <rPh sb="6" eb="7">
      <t>ムラ</t>
    </rPh>
    <rPh sb="7" eb="9">
      <t>コウシャ</t>
    </rPh>
    <phoneticPr fontId="2"/>
  </si>
  <si>
    <t>羽茂農業振興公社</t>
    <rPh sb="0" eb="2">
      <t>ハモチ</t>
    </rPh>
    <rPh sb="2" eb="4">
      <t>ノウギョウ</t>
    </rPh>
    <rPh sb="4" eb="6">
      <t>シンコウ</t>
    </rPh>
    <rPh sb="6" eb="8">
      <t>コウシャ</t>
    </rPh>
    <phoneticPr fontId="2"/>
  </si>
  <si>
    <t>佐渡マリンスポーツ</t>
    <rPh sb="0" eb="2">
      <t>サド</t>
    </rPh>
    <phoneticPr fontId="2"/>
  </si>
  <si>
    <t>赤泊振興公社</t>
    <rPh sb="0" eb="2">
      <t>アカドマリ</t>
    </rPh>
    <rPh sb="2" eb="4">
      <t>シンコウ</t>
    </rPh>
    <rPh sb="4" eb="6">
      <t>コウシャ</t>
    </rPh>
    <phoneticPr fontId="2"/>
  </si>
  <si>
    <t>両津産業振興公社</t>
    <rPh sb="0" eb="2">
      <t>リョウツ</t>
    </rPh>
    <rPh sb="2" eb="4">
      <t>サンギョウ</t>
    </rPh>
    <rPh sb="4" eb="6">
      <t>シンコウ</t>
    </rPh>
    <rPh sb="6" eb="8">
      <t>コウシャ</t>
    </rPh>
    <phoneticPr fontId="2"/>
  </si>
  <si>
    <t>佐渡市スポーツ協会</t>
    <rPh sb="0" eb="3">
      <t>サドシ</t>
    </rPh>
    <rPh sb="7" eb="9">
      <t>キョウカイ</t>
    </rPh>
    <phoneticPr fontId="2"/>
  </si>
  <si>
    <t>佐渡観光交流機構</t>
    <phoneticPr fontId="2"/>
  </si>
  <si>
    <t>佐渡文化財団</t>
    <phoneticPr fontId="2"/>
  </si>
  <si>
    <t>-</t>
    <phoneticPr fontId="2"/>
  </si>
  <si>
    <t>-</t>
    <phoneticPr fontId="2"/>
  </si>
  <si>
    <t>-</t>
    <phoneticPr fontId="2"/>
  </si>
  <si>
    <t>地域振興基金</t>
    <rPh sb="0" eb="2">
      <t>チイキ</t>
    </rPh>
    <rPh sb="2" eb="4">
      <t>シンコウ</t>
    </rPh>
    <rPh sb="4" eb="6">
      <t>キキン</t>
    </rPh>
    <phoneticPr fontId="2"/>
  </si>
  <si>
    <t>過疎地域自立促進特別事業基金</t>
    <rPh sb="0" eb="2">
      <t>カソ</t>
    </rPh>
    <rPh sb="2" eb="4">
      <t>チイキ</t>
    </rPh>
    <rPh sb="4" eb="6">
      <t>ジリツ</t>
    </rPh>
    <rPh sb="6" eb="8">
      <t>ソクシン</t>
    </rPh>
    <rPh sb="8" eb="10">
      <t>トクベツ</t>
    </rPh>
    <rPh sb="10" eb="12">
      <t>ジギョウ</t>
    </rPh>
    <rPh sb="12" eb="14">
      <t>キキン</t>
    </rPh>
    <phoneticPr fontId="2"/>
  </si>
  <si>
    <t>教育文化振興基金</t>
    <rPh sb="0" eb="2">
      <t>キョウイク</t>
    </rPh>
    <rPh sb="2" eb="4">
      <t>ブンカ</t>
    </rPh>
    <rPh sb="4" eb="6">
      <t>シンコウ</t>
    </rPh>
    <rPh sb="6" eb="8">
      <t>キキン</t>
    </rPh>
    <phoneticPr fontId="2"/>
  </si>
  <si>
    <t>国営・県営総合土地改良事業基金</t>
    <rPh sb="0" eb="2">
      <t>コクエイ</t>
    </rPh>
    <rPh sb="3" eb="5">
      <t>ケンエイ</t>
    </rPh>
    <rPh sb="5" eb="7">
      <t>ソウゴウ</t>
    </rPh>
    <rPh sb="7" eb="9">
      <t>トチ</t>
    </rPh>
    <rPh sb="9" eb="11">
      <t>カイリョウ</t>
    </rPh>
    <rPh sb="11" eb="13">
      <t>ジギョウ</t>
    </rPh>
    <rPh sb="13" eb="15">
      <t>キキン</t>
    </rPh>
    <phoneticPr fontId="2"/>
  </si>
  <si>
    <t>行政庁舎建設基金</t>
    <rPh sb="0" eb="2">
      <t>ギョウセイ</t>
    </rPh>
    <rPh sb="2" eb="4">
      <t>チョウシャ</t>
    </rPh>
    <rPh sb="4" eb="6">
      <t>ケンセツ</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</si>
</sst>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xmlns:c16r2="http://schemas.microsoft.com/office/drawing/2015/06/chart">
            <c:ext xmlns:c16="http://schemas.microsoft.com/office/drawing/2014/chart" uri="{C3380CC4-5D6E-409C-BE32-E72D297353CC}">
              <c16:uniqueId val="{00000000-A221-482C-B2D6-25F80F04E7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199917</c:v>
                </c:pt>
                <c:pt idx="1">
                  <c:v>138318</c:v>
                </c:pt>
                <c:pt idx="2">
                  <c:v>125303</c:v>
                </c:pt>
                <c:pt idx="3">
                  <c:v>148983</c:v>
                </c:pt>
                <c:pt idx="4">
                  <c:v>131569</c:v>
                </c:pt>
              </c:numCache>
            </c:numRef>
          </c:val>
          <c:smooth val="0"/>
          <c:extLst xmlns:c16r2="http://schemas.microsoft.com/office/drawing/2015/06/chart">
            <c:ext xmlns:c16="http://schemas.microsoft.com/office/drawing/2014/chart" uri="{C3380CC4-5D6E-409C-BE32-E72D297353CC}">
              <c16:uniqueId val="{00000001-A221-482C-B2D6-25F80F04E729}"/>
            </c:ext>
          </c:extLst>
        </c:ser>
        <c:dLbls>
          <c:showLegendKey val="0"/>
          <c:showVal val="0"/>
          <c:showCatName val="0"/>
          <c:showSerName val="0"/>
          <c:showPercent val="0"/>
          <c:showBubbleSize val="0"/>
        </c:dLbls>
        <c:marker val="1"/>
        <c:smooth val="0"/>
        <c:axId val="241211960"/>
        <c:axId val="240245544"/>
      </c:lineChart>
      <c:catAx>
        <c:axId val="241211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245544"/>
        <c:crosses val="autoZero"/>
        <c:auto val="1"/>
        <c:lblAlgn val="ctr"/>
        <c:lblOffset val="100"/>
        <c:tickLblSkip val="1"/>
        <c:tickMarkSkip val="1"/>
        <c:noMultiLvlLbl val="0"/>
      </c:catAx>
      <c:valAx>
        <c:axId val="24024554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211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3.1</c:v>
                </c:pt>
                <c:pt idx="1">
                  <c:v>3.35</c:v>
                </c:pt>
                <c:pt idx="2">
                  <c:v>3.6</c:v>
                </c:pt>
                <c:pt idx="3">
                  <c:v>5.15</c:v>
                </c:pt>
                <c:pt idx="4">
                  <c:v>4.3600000000000003</c:v>
                </c:pt>
              </c:numCache>
            </c:numRef>
          </c:val>
          <c:extLst xmlns:c16r2="http://schemas.microsoft.com/office/drawing/2015/06/chart">
            <c:ext xmlns:c16="http://schemas.microsoft.com/office/drawing/2014/chart" uri="{C3380CC4-5D6E-409C-BE32-E72D297353CC}">
              <c16:uniqueId val="{00000000-ED52-42A8-AAD6-06B33E7123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27.16</c:v>
                </c:pt>
                <c:pt idx="1">
                  <c:v>30.44</c:v>
                </c:pt>
                <c:pt idx="2">
                  <c:v>33.869999999999997</c:v>
                </c:pt>
                <c:pt idx="3">
                  <c:v>26.43</c:v>
                </c:pt>
                <c:pt idx="4">
                  <c:v>29.02</c:v>
                </c:pt>
              </c:numCache>
            </c:numRef>
          </c:val>
          <c:extLst xmlns:c16r2="http://schemas.microsoft.com/office/drawing/2015/06/chart">
            <c:ext xmlns:c16="http://schemas.microsoft.com/office/drawing/2014/chart" uri="{C3380CC4-5D6E-409C-BE32-E72D297353CC}">
              <c16:uniqueId val="{00000001-ED52-42A8-AAD6-06B33E712376}"/>
            </c:ext>
          </c:extLst>
        </c:ser>
        <c:dLbls>
          <c:showLegendKey val="0"/>
          <c:showVal val="0"/>
          <c:showCatName val="0"/>
          <c:showSerName val="0"/>
          <c:showPercent val="0"/>
          <c:showBubbleSize val="0"/>
        </c:dLbls>
        <c:gapWidth val="250"/>
        <c:overlap val="100"/>
        <c:axId val="442457624"/>
        <c:axId val="438530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-3.3</c:v>
                </c:pt>
                <c:pt idx="1">
                  <c:v>3.47</c:v>
                </c:pt>
                <c:pt idx="2">
                  <c:v>2.36</c:v>
                </c:pt>
                <c:pt idx="3">
                  <c:v>-7.31</c:v>
                </c:pt>
                <c:pt idx="4">
                  <c:v>1.23</c:v>
                </c:pt>
              </c:numCache>
            </c:numRef>
          </c:val>
          <c:smooth val="0"/>
          <c:extLst xmlns:c16r2="http://schemas.microsoft.com/office/drawing/2015/06/chart">
            <c:ext xmlns:c16="http://schemas.microsoft.com/office/drawing/2014/chart" uri="{C3380CC4-5D6E-409C-BE32-E72D297353CC}">
              <c16:uniqueId val="{00000002-ED52-42A8-AAD6-06B33E712376}"/>
            </c:ext>
          </c:extLst>
        </c:ser>
        <c:dLbls>
          <c:showLegendKey val="0"/>
          <c:showVal val="0"/>
          <c:showCatName val="0"/>
          <c:showSerName val="0"/>
          <c:showPercent val="0"/>
          <c:showBubbleSize val="0"/>
        </c:dLbls>
        <c:marker val="1"/>
        <c:smooth val="0"/>
        <c:axId val="442457624"/>
        <c:axId val="438530024"/>
      </c:lineChart>
      <c:catAx>
        <c:axId val="442457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8530024"/>
        <c:crosses val="autoZero"/>
        <c:auto val="1"/>
        <c:lblAlgn val="ctr"/>
        <c:lblOffset val="100"/>
        <c:tickLblSkip val="1"/>
        <c:tickMarkSkip val="1"/>
        <c:noMultiLvlLbl val="0"/>
      </c:catAx>
      <c:valAx>
        <c:axId val="438530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457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0.23</c:v>
                </c:pt>
                <c:pt idx="2">
                  <c:v>#N/A</c:v>
                </c:pt>
                <c:pt idx="3">
                  <c:v>0.37</c:v>
                </c:pt>
                <c:pt idx="4">
                  <c:v>#N/A</c:v>
                </c:pt>
                <c:pt idx="5">
                  <c:v>0.05</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0-EB37-425A-A1E1-CF85391E09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B37-425A-A1E1-CF85391E0929}"/>
            </c:ext>
          </c:extLst>
        </c:ser>
        <c:ser>
          <c:idx val="2"/>
          <c:order val="2"/>
          <c:tx>
            <c:strRef>
              <c:f>データシート!$A$29</c:f>
              <c:strCache>
                <c:ptCount val="1"/>
                <c:pt idx="0">
                  <c:v>歌代の里特別会計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0.02</c:v>
                </c:pt>
                <c:pt idx="8">
                  <c:v>#N/A</c:v>
                </c:pt>
                <c:pt idx="9">
                  <c:v>0.05</c:v>
                </c:pt>
              </c:numCache>
            </c:numRef>
          </c:val>
          <c:extLst xmlns:c16r2="http://schemas.microsoft.com/office/drawing/2015/06/chart">
            <c:ext xmlns:c16="http://schemas.microsoft.com/office/drawing/2014/chart" uri="{C3380CC4-5D6E-409C-BE32-E72D297353CC}">
              <c16:uniqueId val="{00000002-EB37-425A-A1E1-CF85391E0929}"/>
            </c:ext>
          </c:extLst>
        </c:ser>
        <c:ser>
          <c:idx val="3"/>
          <c:order val="3"/>
          <c:tx>
            <c:strRef>
              <c:f>データシート!$A$30</c:f>
              <c:strCache>
                <c:ptCount val="1"/>
                <c:pt idx="0">
                  <c:v>すこやか両津特別会計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c:v>
                </c:pt>
                <c:pt idx="4">
                  <c:v>#N/A</c:v>
                </c:pt>
                <c:pt idx="5">
                  <c:v>0.09</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3-EB37-425A-A1E1-CF85391E0929}"/>
            </c:ext>
          </c:extLst>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0.19</c:v>
                </c:pt>
                <c:pt idx="2">
                  <c:v>#N/A</c:v>
                </c:pt>
                <c:pt idx="3">
                  <c:v>0.27</c:v>
                </c:pt>
                <c:pt idx="4">
                  <c:v>#N/A</c:v>
                </c:pt>
                <c:pt idx="5">
                  <c:v>0.2</c:v>
                </c:pt>
                <c:pt idx="6">
                  <c:v>#N/A</c:v>
                </c:pt>
                <c:pt idx="7">
                  <c:v>0.25</c:v>
                </c:pt>
                <c:pt idx="8">
                  <c:v>#N/A</c:v>
                </c:pt>
                <c:pt idx="9">
                  <c:v>0.18</c:v>
                </c:pt>
              </c:numCache>
            </c:numRef>
          </c:val>
          <c:extLst xmlns:c16r2="http://schemas.microsoft.com/office/drawing/2015/06/chart">
            <c:ext xmlns:c16="http://schemas.microsoft.com/office/drawing/2014/chart" uri="{C3380CC4-5D6E-409C-BE32-E72D297353CC}">
              <c16:uniqueId val="{00000004-EB37-425A-A1E1-CF85391E092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c:v>
                </c:pt>
                <c:pt idx="2">
                  <c:v>#N/A</c:v>
                </c:pt>
                <c:pt idx="3">
                  <c:v>1.1200000000000001</c:v>
                </c:pt>
                <c:pt idx="4">
                  <c:v>#N/A</c:v>
                </c:pt>
                <c:pt idx="5">
                  <c:v>1.04</c:v>
                </c:pt>
                <c:pt idx="6">
                  <c:v>#N/A</c:v>
                </c:pt>
                <c:pt idx="7">
                  <c:v>1.58</c:v>
                </c:pt>
                <c:pt idx="8">
                  <c:v>#N/A</c:v>
                </c:pt>
                <c:pt idx="9">
                  <c:v>0.64</c:v>
                </c:pt>
              </c:numCache>
            </c:numRef>
          </c:val>
          <c:extLst xmlns:c16r2="http://schemas.microsoft.com/office/drawing/2015/06/chart">
            <c:ext xmlns:c16="http://schemas.microsoft.com/office/drawing/2014/chart" uri="{C3380CC4-5D6E-409C-BE32-E72D297353CC}">
              <c16:uniqueId val="{00000005-EB37-425A-A1E1-CF85391E092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0.72</c:v>
                </c:pt>
                <c:pt idx="2">
                  <c:v>#N/A</c:v>
                </c:pt>
                <c:pt idx="3">
                  <c:v>1.1200000000000001</c:v>
                </c:pt>
                <c:pt idx="4">
                  <c:v>#N/A</c:v>
                </c:pt>
                <c:pt idx="5">
                  <c:v>0.7</c:v>
                </c:pt>
                <c:pt idx="6">
                  <c:v>#N/A</c:v>
                </c:pt>
                <c:pt idx="7">
                  <c:v>1.27</c:v>
                </c:pt>
                <c:pt idx="8">
                  <c:v>#N/A</c:v>
                </c:pt>
                <c:pt idx="9">
                  <c:v>1.63</c:v>
                </c:pt>
              </c:numCache>
            </c:numRef>
          </c:val>
          <c:extLst xmlns:c16r2="http://schemas.microsoft.com/office/drawing/2015/06/chart">
            <c:ext xmlns:c16="http://schemas.microsoft.com/office/drawing/2014/chart" uri="{C3380CC4-5D6E-409C-BE32-E72D297353CC}">
              <c16:uniqueId val="{00000006-EB37-425A-A1E1-CF85391E0929}"/>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3.52</c:v>
                </c:pt>
                <c:pt idx="2">
                  <c:v>#N/A</c:v>
                </c:pt>
                <c:pt idx="3">
                  <c:v>3.69</c:v>
                </c:pt>
                <c:pt idx="4">
                  <c:v>#N/A</c:v>
                </c:pt>
                <c:pt idx="5">
                  <c:v>3.73</c:v>
                </c:pt>
                <c:pt idx="6">
                  <c:v>#N/A</c:v>
                </c:pt>
                <c:pt idx="7">
                  <c:v>3.46</c:v>
                </c:pt>
                <c:pt idx="8">
                  <c:v>#N/A</c:v>
                </c:pt>
                <c:pt idx="9">
                  <c:v>3.51</c:v>
                </c:pt>
              </c:numCache>
            </c:numRef>
          </c:val>
          <c:extLst xmlns:c16r2="http://schemas.microsoft.com/office/drawing/2015/06/chart">
            <c:ext xmlns:c16="http://schemas.microsoft.com/office/drawing/2014/chart" uri="{C3380CC4-5D6E-409C-BE32-E72D297353CC}">
              <c16:uniqueId val="{00000007-EB37-425A-A1E1-CF85391E092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3.09</c:v>
                </c:pt>
                <c:pt idx="2">
                  <c:v>#N/A</c:v>
                </c:pt>
                <c:pt idx="3">
                  <c:v>3.34</c:v>
                </c:pt>
                <c:pt idx="4">
                  <c:v>#N/A</c:v>
                </c:pt>
                <c:pt idx="5">
                  <c:v>3.6</c:v>
                </c:pt>
                <c:pt idx="6">
                  <c:v>#N/A</c:v>
                </c:pt>
                <c:pt idx="7">
                  <c:v>5.14</c:v>
                </c:pt>
                <c:pt idx="8">
                  <c:v>#N/A</c:v>
                </c:pt>
                <c:pt idx="9">
                  <c:v>4.3600000000000003</c:v>
                </c:pt>
              </c:numCache>
            </c:numRef>
          </c:val>
          <c:extLst xmlns:c16r2="http://schemas.microsoft.com/office/drawing/2015/06/chart">
            <c:ext xmlns:c16="http://schemas.microsoft.com/office/drawing/2014/chart" uri="{C3380CC4-5D6E-409C-BE32-E72D297353CC}">
              <c16:uniqueId val="{00000008-EB37-425A-A1E1-CF85391E092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4.29</c:v>
                </c:pt>
                <c:pt idx="2">
                  <c:v>#N/A</c:v>
                </c:pt>
                <c:pt idx="3">
                  <c:v>4.6399999999999997</c:v>
                </c:pt>
                <c:pt idx="4">
                  <c:v>#N/A</c:v>
                </c:pt>
                <c:pt idx="5">
                  <c:v>5.09</c:v>
                </c:pt>
                <c:pt idx="6">
                  <c:v>#N/A</c:v>
                </c:pt>
                <c:pt idx="7">
                  <c:v>6.56</c:v>
                </c:pt>
                <c:pt idx="8">
                  <c:v>#N/A</c:v>
                </c:pt>
                <c:pt idx="9">
                  <c:v>7.97</c:v>
                </c:pt>
              </c:numCache>
            </c:numRef>
          </c:val>
          <c:extLst xmlns:c16r2="http://schemas.microsoft.com/office/drawing/2015/06/chart">
            <c:ext xmlns:c16="http://schemas.microsoft.com/office/drawing/2014/chart" uri="{C3380CC4-5D6E-409C-BE32-E72D297353CC}">
              <c16:uniqueId val="{00000009-EB37-425A-A1E1-CF85391E0929}"/>
            </c:ext>
          </c:extLst>
        </c:ser>
        <c:dLbls>
          <c:showLegendKey val="0"/>
          <c:showVal val="0"/>
          <c:showCatName val="0"/>
          <c:showSerName val="0"/>
          <c:showPercent val="0"/>
          <c:showBubbleSize val="0"/>
        </c:dLbls>
        <c:gapWidth val="150"/>
        <c:overlap val="100"/>
        <c:axId val="441194976"/>
        <c:axId val="438012616"/>
      </c:barChart>
      <c:catAx>
        <c:axId val="44119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8012616"/>
        <c:crosses val="autoZero"/>
        <c:auto val="1"/>
        <c:lblAlgn val="ctr"/>
        <c:lblOffset val="100"/>
        <c:tickLblSkip val="1"/>
        <c:tickMarkSkip val="1"/>
        <c:noMultiLvlLbl val="0"/>
      </c:catAx>
      <c:valAx>
        <c:axId val="438012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194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6752</c:v>
                </c:pt>
                <c:pt idx="5">
                  <c:v>6740</c:v>
                </c:pt>
                <c:pt idx="8">
                  <c:v>6681</c:v>
                </c:pt>
                <c:pt idx="11">
                  <c:v>6731</c:v>
                </c:pt>
                <c:pt idx="14">
                  <c:v>6489</c:v>
                </c:pt>
              </c:numCache>
            </c:numRef>
          </c:val>
          <c:extLst xmlns:c16r2="http://schemas.microsoft.com/office/drawing/2015/06/chart">
            <c:ext xmlns:c16="http://schemas.microsoft.com/office/drawing/2014/chart" uri="{C3380CC4-5D6E-409C-BE32-E72D297353CC}">
              <c16:uniqueId val="{00000000-7698-465B-A782-37A33C0272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7698-465B-A782-37A33C0272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160</c:v>
                </c:pt>
                <c:pt idx="3">
                  <c:v>142</c:v>
                </c:pt>
                <c:pt idx="6">
                  <c:v>91</c:v>
                </c:pt>
                <c:pt idx="9">
                  <c:v>70</c:v>
                </c:pt>
                <c:pt idx="12">
                  <c:v>15</c:v>
                </c:pt>
              </c:numCache>
            </c:numRef>
          </c:val>
          <c:extLst xmlns:c16r2="http://schemas.microsoft.com/office/drawing/2015/06/chart">
            <c:ext xmlns:c16="http://schemas.microsoft.com/office/drawing/2014/chart" uri="{C3380CC4-5D6E-409C-BE32-E72D297353CC}">
              <c16:uniqueId val="{00000002-7698-465B-A782-37A33C0272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698-465B-A782-37A33C0272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2093</c:v>
                </c:pt>
                <c:pt idx="3">
                  <c:v>2057</c:v>
                </c:pt>
                <c:pt idx="6">
                  <c:v>2038</c:v>
                </c:pt>
                <c:pt idx="9">
                  <c:v>2216</c:v>
                </c:pt>
                <c:pt idx="12">
                  <c:v>2243</c:v>
                </c:pt>
              </c:numCache>
            </c:numRef>
          </c:val>
          <c:extLst xmlns:c16r2="http://schemas.microsoft.com/office/drawing/2015/06/chart">
            <c:ext xmlns:c16="http://schemas.microsoft.com/office/drawing/2014/chart" uri="{C3380CC4-5D6E-409C-BE32-E72D297353CC}">
              <c16:uniqueId val="{00000004-7698-465B-A782-37A33C0272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698-465B-A782-37A33C0272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698-465B-A782-37A33C0272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7584</c:v>
                </c:pt>
                <c:pt idx="3">
                  <c:v>7567</c:v>
                </c:pt>
                <c:pt idx="6">
                  <c:v>7484</c:v>
                </c:pt>
                <c:pt idx="9">
                  <c:v>7370</c:v>
                </c:pt>
                <c:pt idx="12">
                  <c:v>6946</c:v>
                </c:pt>
              </c:numCache>
            </c:numRef>
          </c:val>
          <c:extLst xmlns:c16r2="http://schemas.microsoft.com/office/drawing/2015/06/chart">
            <c:ext xmlns:c16="http://schemas.microsoft.com/office/drawing/2014/chart" uri="{C3380CC4-5D6E-409C-BE32-E72D297353CC}">
              <c16:uniqueId val="{00000007-7698-465B-A782-37A33C0272E2}"/>
            </c:ext>
          </c:extLst>
        </c:ser>
        <c:dLbls>
          <c:showLegendKey val="0"/>
          <c:showVal val="0"/>
          <c:showCatName val="0"/>
          <c:showSerName val="0"/>
          <c:showPercent val="0"/>
          <c:showBubbleSize val="0"/>
        </c:dLbls>
        <c:gapWidth val="100"/>
        <c:overlap val="100"/>
        <c:axId val="432295488"/>
        <c:axId val="432309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3087</c:v>
                </c:pt>
                <c:pt idx="2">
                  <c:v>#N/A</c:v>
                </c:pt>
                <c:pt idx="3">
                  <c:v>#N/A</c:v>
                </c:pt>
                <c:pt idx="4">
                  <c:v>3027</c:v>
                </c:pt>
                <c:pt idx="5">
                  <c:v>#N/A</c:v>
                </c:pt>
                <c:pt idx="6">
                  <c:v>#N/A</c:v>
                </c:pt>
                <c:pt idx="7">
                  <c:v>2932</c:v>
                </c:pt>
                <c:pt idx="8">
                  <c:v>#N/A</c:v>
                </c:pt>
                <c:pt idx="9">
                  <c:v>#N/A</c:v>
                </c:pt>
                <c:pt idx="10">
                  <c:v>2925</c:v>
                </c:pt>
                <c:pt idx="11">
                  <c:v>#N/A</c:v>
                </c:pt>
                <c:pt idx="12">
                  <c:v>#N/A</c:v>
                </c:pt>
                <c:pt idx="13">
                  <c:v>2715</c:v>
                </c:pt>
                <c:pt idx="14">
                  <c:v>#N/A</c:v>
                </c:pt>
              </c:numCache>
            </c:numRef>
          </c:val>
          <c:smooth val="0"/>
          <c:extLst xmlns:c16r2="http://schemas.microsoft.com/office/drawing/2015/06/chart">
            <c:ext xmlns:c16="http://schemas.microsoft.com/office/drawing/2014/chart" uri="{C3380CC4-5D6E-409C-BE32-E72D297353CC}">
              <c16:uniqueId val="{00000008-7698-465B-A782-37A33C0272E2}"/>
            </c:ext>
          </c:extLst>
        </c:ser>
        <c:dLbls>
          <c:showLegendKey val="0"/>
          <c:showVal val="0"/>
          <c:showCatName val="0"/>
          <c:showSerName val="0"/>
          <c:showPercent val="0"/>
          <c:showBubbleSize val="0"/>
        </c:dLbls>
        <c:marker val="1"/>
        <c:smooth val="0"/>
        <c:axId val="432295488"/>
        <c:axId val="432309224"/>
      </c:lineChart>
      <c:catAx>
        <c:axId val="43229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309224"/>
        <c:crosses val="autoZero"/>
        <c:auto val="1"/>
        <c:lblAlgn val="ctr"/>
        <c:lblOffset val="100"/>
        <c:tickLblSkip val="1"/>
        <c:tickMarkSkip val="1"/>
        <c:noMultiLvlLbl val="0"/>
      </c:catAx>
      <c:valAx>
        <c:axId val="432309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29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56017</c:v>
                </c:pt>
                <c:pt idx="5">
                  <c:v>56377</c:v>
                </c:pt>
                <c:pt idx="8">
                  <c:v>56641</c:v>
                </c:pt>
                <c:pt idx="11">
                  <c:v>56979</c:v>
                </c:pt>
                <c:pt idx="14">
                  <c:v>55769</c:v>
                </c:pt>
              </c:numCache>
            </c:numRef>
          </c:val>
          <c:extLst xmlns:c16r2="http://schemas.microsoft.com/office/drawing/2015/06/chart">
            <c:ext xmlns:c16="http://schemas.microsoft.com/office/drawing/2014/chart" uri="{C3380CC4-5D6E-409C-BE32-E72D297353CC}">
              <c16:uniqueId val="{00000000-F61E-49B2-A635-3A4B5C0D28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1282</c:v>
                </c:pt>
                <c:pt idx="5">
                  <c:v>1177</c:v>
                </c:pt>
                <c:pt idx="8">
                  <c:v>1005</c:v>
                </c:pt>
                <c:pt idx="11">
                  <c:v>925</c:v>
                </c:pt>
                <c:pt idx="14">
                  <c:v>845</c:v>
                </c:pt>
              </c:numCache>
            </c:numRef>
          </c:val>
          <c:extLst xmlns:c16r2="http://schemas.microsoft.com/office/drawing/2015/06/chart">
            <c:ext xmlns:c16="http://schemas.microsoft.com/office/drawing/2014/chart" uri="{C3380CC4-5D6E-409C-BE32-E72D297353CC}">
              <c16:uniqueId val="{00000001-F61E-49B2-A635-3A4B5C0D28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13104</c:v>
                </c:pt>
                <c:pt idx="5">
                  <c:v>14862</c:v>
                </c:pt>
                <c:pt idx="8">
                  <c:v>15189</c:v>
                </c:pt>
                <c:pt idx="11">
                  <c:v>12437</c:v>
                </c:pt>
                <c:pt idx="14">
                  <c:v>12750</c:v>
                </c:pt>
              </c:numCache>
            </c:numRef>
          </c:val>
          <c:extLst xmlns:c16r2="http://schemas.microsoft.com/office/drawing/2015/06/chart">
            <c:ext xmlns:c16="http://schemas.microsoft.com/office/drawing/2014/chart" uri="{C3380CC4-5D6E-409C-BE32-E72D297353CC}">
              <c16:uniqueId val="{00000002-F61E-49B2-A635-3A4B5C0D28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61E-49B2-A635-3A4B5C0D28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61E-49B2-A635-3A4B5C0D28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5-F61E-49B2-A635-3A4B5C0D28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10617</c:v>
                </c:pt>
                <c:pt idx="3">
                  <c:v>10161</c:v>
                </c:pt>
                <c:pt idx="6">
                  <c:v>10244</c:v>
                </c:pt>
                <c:pt idx="9">
                  <c:v>10211</c:v>
                </c:pt>
                <c:pt idx="12">
                  <c:v>9702</c:v>
                </c:pt>
              </c:numCache>
            </c:numRef>
          </c:val>
          <c:extLst xmlns:c16r2="http://schemas.microsoft.com/office/drawing/2015/06/chart">
            <c:ext xmlns:c16="http://schemas.microsoft.com/office/drawing/2014/chart" uri="{C3380CC4-5D6E-409C-BE32-E72D297353CC}">
              <c16:uniqueId val="{00000006-F61E-49B2-A635-3A4B5C0D28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F61E-49B2-A635-3A4B5C0D28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28156</c:v>
                </c:pt>
                <c:pt idx="3">
                  <c:v>27851</c:v>
                </c:pt>
                <c:pt idx="6">
                  <c:v>28542</c:v>
                </c:pt>
                <c:pt idx="9">
                  <c:v>27978</c:v>
                </c:pt>
                <c:pt idx="12">
                  <c:v>27705</c:v>
                </c:pt>
              </c:numCache>
            </c:numRef>
          </c:val>
          <c:extLst xmlns:c16r2="http://schemas.microsoft.com/office/drawing/2015/06/chart">
            <c:ext xmlns:c16="http://schemas.microsoft.com/office/drawing/2014/chart" uri="{C3380CC4-5D6E-409C-BE32-E72D297353CC}">
              <c16:uniqueId val="{00000008-F61E-49B2-A635-3A4B5C0D28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369</c:v>
                </c:pt>
                <c:pt idx="3">
                  <c:v>235</c:v>
                </c:pt>
                <c:pt idx="6">
                  <c:v>149</c:v>
                </c:pt>
                <c:pt idx="9">
                  <c:v>85</c:v>
                </c:pt>
                <c:pt idx="12">
                  <c:v>72</c:v>
                </c:pt>
              </c:numCache>
            </c:numRef>
          </c:val>
          <c:extLst xmlns:c16r2="http://schemas.microsoft.com/office/drawing/2015/06/chart">
            <c:ext xmlns:c16="http://schemas.microsoft.com/office/drawing/2014/chart" uri="{C3380CC4-5D6E-409C-BE32-E72D297353CC}">
              <c16:uniqueId val="{00000009-F61E-49B2-A635-3A4B5C0D28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61615</c:v>
                </c:pt>
                <c:pt idx="3">
                  <c:v>61129</c:v>
                </c:pt>
                <c:pt idx="6">
                  <c:v>59287</c:v>
                </c:pt>
                <c:pt idx="9">
                  <c:v>58439</c:v>
                </c:pt>
                <c:pt idx="12">
                  <c:v>57801</c:v>
                </c:pt>
              </c:numCache>
            </c:numRef>
          </c:val>
          <c:extLst xmlns:c16r2="http://schemas.microsoft.com/office/drawing/2015/06/chart">
            <c:ext xmlns:c16="http://schemas.microsoft.com/office/drawing/2014/chart" uri="{C3380CC4-5D6E-409C-BE32-E72D297353CC}">
              <c16:uniqueId val="{0000000A-F61E-49B2-A635-3A4B5C0D282E}"/>
            </c:ext>
          </c:extLst>
        </c:ser>
        <c:dLbls>
          <c:showLegendKey val="0"/>
          <c:showVal val="0"/>
          <c:showCatName val="0"/>
          <c:showSerName val="0"/>
          <c:showPercent val="0"/>
          <c:showBubbleSize val="0"/>
        </c:dLbls>
        <c:gapWidth val="100"/>
        <c:overlap val="100"/>
        <c:axId val="240985976"/>
        <c:axId val="442460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30358</c:v>
                </c:pt>
                <c:pt idx="2">
                  <c:v>#N/A</c:v>
                </c:pt>
                <c:pt idx="3">
                  <c:v>#N/A</c:v>
                </c:pt>
                <c:pt idx="4">
                  <c:v>26962</c:v>
                </c:pt>
                <c:pt idx="5">
                  <c:v>#N/A</c:v>
                </c:pt>
                <c:pt idx="6">
                  <c:v>#N/A</c:v>
                </c:pt>
                <c:pt idx="7">
                  <c:v>25386</c:v>
                </c:pt>
                <c:pt idx="8">
                  <c:v>#N/A</c:v>
                </c:pt>
                <c:pt idx="9">
                  <c:v>#N/A</c:v>
                </c:pt>
                <c:pt idx="10">
                  <c:v>26371</c:v>
                </c:pt>
                <c:pt idx="11">
                  <c:v>#N/A</c:v>
                </c:pt>
                <c:pt idx="12">
                  <c:v>#N/A</c:v>
                </c:pt>
                <c:pt idx="13">
                  <c:v>25916</c:v>
                </c:pt>
                <c:pt idx="14">
                  <c:v>#N/A</c:v>
                </c:pt>
              </c:numCache>
            </c:numRef>
          </c:val>
          <c:smooth val="0"/>
          <c:extLst xmlns:c16r2="http://schemas.microsoft.com/office/drawing/2015/06/chart">
            <c:ext xmlns:c16="http://schemas.microsoft.com/office/drawing/2014/chart" uri="{C3380CC4-5D6E-409C-BE32-E72D297353CC}">
              <c16:uniqueId val="{0000000B-F61E-49B2-A635-3A4B5C0D282E}"/>
            </c:ext>
          </c:extLst>
        </c:ser>
        <c:dLbls>
          <c:showLegendKey val="0"/>
          <c:showVal val="0"/>
          <c:showCatName val="0"/>
          <c:showSerName val="0"/>
          <c:showPercent val="0"/>
          <c:showBubbleSize val="0"/>
        </c:dLbls>
        <c:marker val="1"/>
        <c:smooth val="0"/>
        <c:axId val="240985976"/>
        <c:axId val="442460888"/>
      </c:lineChart>
      <c:catAx>
        <c:axId val="240985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2460888"/>
        <c:crosses val="autoZero"/>
        <c:auto val="1"/>
        <c:lblAlgn val="ctr"/>
        <c:lblOffset val="100"/>
        <c:tickLblSkip val="1"/>
        <c:tickMarkSkip val="1"/>
        <c:noMultiLvlLbl val="0"/>
      </c:catAx>
      <c:valAx>
        <c:axId val="442460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985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9547</c:v>
                </c:pt>
                <c:pt idx="1">
                  <c:v>7178</c:v>
                </c:pt>
                <c:pt idx="2">
                  <c:v>7740</c:v>
                </c:pt>
              </c:numCache>
            </c:numRef>
          </c:val>
          <c:extLst xmlns:c16r2="http://schemas.microsoft.com/office/drawing/2015/06/chart">
            <c:ext xmlns:c16="http://schemas.microsoft.com/office/drawing/2014/chart" uri="{C3380CC4-5D6E-409C-BE32-E72D297353CC}">
              <c16:uniqueId val="{00000000-DC88-4E6B-A560-AADD6B7C77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2435</c:v>
                </c:pt>
                <c:pt idx="1">
                  <c:v>2054</c:v>
                </c:pt>
                <c:pt idx="2">
                  <c:v>1802</c:v>
                </c:pt>
              </c:numCache>
            </c:numRef>
          </c:val>
          <c:extLst xmlns:c16r2="http://schemas.microsoft.com/office/drawing/2015/06/chart">
            <c:ext xmlns:c16="http://schemas.microsoft.com/office/drawing/2014/chart" uri="{C3380CC4-5D6E-409C-BE32-E72D297353CC}">
              <c16:uniqueId val="{00000001-DC88-4E6B-A560-AADD6B7C77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11312</c:v>
                </c:pt>
                <c:pt idx="1">
                  <c:v>11123</c:v>
                </c:pt>
                <c:pt idx="2">
                  <c:v>10275</c:v>
                </c:pt>
              </c:numCache>
            </c:numRef>
          </c:val>
          <c:extLst xmlns:c16r2="http://schemas.microsoft.com/office/drawing/2015/06/chart">
            <c:ext xmlns:c16="http://schemas.microsoft.com/office/drawing/2014/chart" uri="{C3380CC4-5D6E-409C-BE32-E72D297353CC}">
              <c16:uniqueId val="{00000002-DC88-4E6B-A560-AADD6B7C77FB}"/>
            </c:ext>
          </c:extLst>
        </c:ser>
        <c:dLbls>
          <c:showLegendKey val="0"/>
          <c:showVal val="0"/>
          <c:showCatName val="0"/>
          <c:showSerName val="0"/>
          <c:showPercent val="0"/>
          <c:showBubbleSize val="0"/>
        </c:dLbls>
        <c:gapWidth val="120"/>
        <c:overlap val="100"/>
        <c:axId val="442448840"/>
        <c:axId val="442357752"/>
      </c:barChart>
      <c:catAx>
        <c:axId val="442448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2357752"/>
        <c:crosses val="autoZero"/>
        <c:auto val="1"/>
        <c:lblAlgn val="ctr"/>
        <c:lblOffset val="100"/>
        <c:tickLblSkip val="1"/>
        <c:tickMarkSkip val="1"/>
        <c:noMultiLvlLbl val="0"/>
      </c:catAx>
      <c:valAx>
        <c:axId val="442357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2448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55,333
55,122
855.67
47,919,289
45,874,752
1,163,457
26,668,527
56,764,650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年度は単年度で</a:t>
          </a:r>
          <a:r>
            <a:rPr kumimoji="1" lang="en-US" altLang="ja-JP" sz="1100">
              <a:solidFill>
                <a:schemeClr val="dk1"/>
              </a:solidFill>
              <a:effectLst/>
              <a:latin typeface="+mn-lt"/>
              <a:ea typeface="+mn-ea"/>
              <a:cs typeface="+mn-cs"/>
            </a:rPr>
            <a:t>0.23</a:t>
          </a:r>
          <a:r>
            <a:rPr kumimoji="1" lang="ja-JP" altLang="ja-JP" sz="1100">
              <a:solidFill>
                <a:schemeClr val="dk1"/>
              </a:solidFill>
              <a:effectLst/>
              <a:latin typeface="+mn-lt"/>
              <a:ea typeface="+mn-ea"/>
              <a:cs typeface="+mn-cs"/>
            </a:rPr>
            <a:t>となった。依然として類似団体の平均値を大きく下回っている。その要因として本市は、一島一市であるため行政需要が多岐にわたり基準財政需要額が大きいが、人口減少（毎年約</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人）や全国平均を上回る高齢化率（</a:t>
          </a:r>
          <a:r>
            <a:rPr kumimoji="1" lang="en-US" altLang="ja-JP" sz="1100">
              <a:solidFill>
                <a:schemeClr val="dk1"/>
              </a:solidFill>
              <a:effectLst/>
              <a:latin typeface="+mn-lt"/>
              <a:ea typeface="+mn-ea"/>
              <a:cs typeface="+mn-cs"/>
            </a:rPr>
            <a:t>41.6</a:t>
          </a:r>
          <a:r>
            <a:rPr kumimoji="1" lang="ja-JP" altLang="ja-JP" sz="1100">
              <a:solidFill>
                <a:schemeClr val="dk1"/>
              </a:solidFill>
              <a:effectLst/>
              <a:latin typeface="+mn-lt"/>
              <a:ea typeface="+mn-ea"/>
              <a:cs typeface="+mn-cs"/>
            </a:rPr>
            <a:t>％）等から税収増加が見込めず、歳入に占める自主財源の割合が低いことなどが挙げられる。そのため、財源の確保が課題となっている。今後は平成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年３月に策定された第３次佐渡市集中改革プランに基づき行政改革を着実に進め、歳出の抑制及び歳入の確保に取り組み、財政の健全化と持続可能な財政運営に努めていく。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13758</xdr:rowOff>
    </xdr:from>
    <xdr:to>
      <xdr:col>23</xdr:col>
      <xdr:colOff>133350</xdr:colOff>
      <xdr:row>45</xdr:row>
      <xdr:rowOff>13758</xdr:rowOff>
    </xdr:to>
    <xdr:cxnSp macro="">
      <xdr:nvCxnSpPr>
        <xdr:cNvPr id="69" name="直線コネクタ 68"/>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13758</xdr:rowOff>
    </xdr:to>
    <xdr:cxnSp macro="">
      <xdr:nvCxnSpPr>
        <xdr:cNvPr id="72" name="直線コネクタ 71"/>
        <xdr:cNvCxnSpPr/>
      </xdr:nvCxnSpPr>
      <xdr:spPr>
        <a:xfrm>
          <a:off x="3225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165100</xdr:rowOff>
    </xdr:to>
    <xdr:cxnSp macro="">
      <xdr:nvCxnSpPr>
        <xdr:cNvPr id="75" name="直線コネクタ 74"/>
        <xdr:cNvCxnSpPr/>
      </xdr:nvCxnSpPr>
      <xdr:spPr>
        <a:xfrm>
          <a:off x="2336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134408</xdr:rowOff>
    </xdr:from>
    <xdr:to>
      <xdr:col>23</xdr:col>
      <xdr:colOff>184150</xdr:colOff>
      <xdr:row>45</xdr:row>
      <xdr:rowOff>64558</xdr:rowOff>
    </xdr:to>
    <xdr:sp macro="" textlink="">
      <xdr:nvSpPr>
        <xdr:cNvPr id="88" name="楕円 87"/>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30285</xdr:rowOff>
    </xdr:from>
    <xdr:ext cx="762000" cy="259045"/>
    <xdr:sp macro="" textlink="">
      <xdr:nvSpPr>
        <xdr:cNvPr id="89"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91.9</a:t>
          </a:r>
          <a:r>
            <a:rPr kumimoji="1" lang="ja-JP" altLang="ja-JP" sz="1100">
              <a:solidFill>
                <a:schemeClr val="dk1"/>
              </a:solidFill>
              <a:effectLst/>
              <a:latin typeface="+mn-lt"/>
              <a:ea typeface="+mn-ea"/>
              <a:cs typeface="+mn-cs"/>
            </a:rPr>
            <a:t>％となり、前年度の</a:t>
          </a:r>
          <a:r>
            <a:rPr kumimoji="1" lang="en-US" altLang="ja-JP" sz="1100">
              <a:solidFill>
                <a:schemeClr val="dk1"/>
              </a:solidFill>
              <a:effectLst/>
              <a:latin typeface="+mn-lt"/>
              <a:ea typeface="+mn-ea"/>
              <a:cs typeface="+mn-cs"/>
            </a:rPr>
            <a:t>92.1</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し、類似団体平均値を</a:t>
          </a:r>
          <a:r>
            <a:rPr kumimoji="1" lang="ja-JP" altLang="en-US" sz="1100">
              <a:solidFill>
                <a:schemeClr val="dk1"/>
              </a:solidFill>
              <a:effectLst/>
              <a:latin typeface="+mn-lt"/>
              <a:ea typeface="+mn-ea"/>
              <a:cs typeface="+mn-cs"/>
            </a:rPr>
            <a:t>下回</a:t>
          </a:r>
          <a:r>
            <a:rPr kumimoji="1" lang="ja-JP" altLang="ja-JP" sz="1100">
              <a:solidFill>
                <a:schemeClr val="dk1"/>
              </a:solidFill>
              <a:effectLst/>
              <a:latin typeface="+mn-lt"/>
              <a:ea typeface="+mn-ea"/>
              <a:cs typeface="+mn-cs"/>
            </a:rPr>
            <a:t>った。</a:t>
          </a:r>
          <a:r>
            <a:rPr kumimoji="1" lang="ja-JP" altLang="en-US" sz="1100">
              <a:solidFill>
                <a:schemeClr val="dk1"/>
              </a:solidFill>
              <a:effectLst/>
              <a:latin typeface="+mn-lt"/>
              <a:ea typeface="+mn-ea"/>
              <a:cs typeface="+mn-cs"/>
            </a:rPr>
            <a:t>元金償還額の減による公債費に充当した一般財源の減少、</a:t>
          </a:r>
          <a:r>
            <a:rPr lang="ja-JP" altLang="ja-JP" sz="1100" b="0" i="0" baseline="0">
              <a:solidFill>
                <a:schemeClr val="dk1"/>
              </a:solidFill>
              <a:effectLst/>
              <a:latin typeface="+mn-lt"/>
              <a:ea typeface="+mn-ea"/>
              <a:cs typeface="+mn-cs"/>
            </a:rPr>
            <a:t>道路除雪事業</a:t>
          </a:r>
          <a:r>
            <a:rPr lang="ja-JP" altLang="en-US" sz="1100" b="0" i="0" baseline="0">
              <a:solidFill>
                <a:schemeClr val="dk1"/>
              </a:solidFill>
              <a:effectLst/>
              <a:latin typeface="+mn-lt"/>
              <a:ea typeface="+mn-ea"/>
              <a:cs typeface="+mn-cs"/>
            </a:rPr>
            <a:t>の減による</a:t>
          </a:r>
          <a:r>
            <a:rPr kumimoji="1" lang="ja-JP" altLang="en-US" sz="1100">
              <a:solidFill>
                <a:schemeClr val="dk1"/>
              </a:solidFill>
              <a:effectLst/>
              <a:latin typeface="+mn-lt"/>
              <a:ea typeface="+mn-ea"/>
              <a:cs typeface="+mn-cs"/>
            </a:rPr>
            <a:t>維持補修費に充当した</a:t>
          </a:r>
          <a:r>
            <a:rPr kumimoji="1" lang="ja-JP" altLang="ja-JP" sz="1100">
              <a:solidFill>
                <a:schemeClr val="dk1"/>
              </a:solidFill>
              <a:effectLst/>
              <a:latin typeface="+mn-lt"/>
              <a:ea typeface="+mn-ea"/>
              <a:cs typeface="+mn-cs"/>
            </a:rPr>
            <a:t>一般財源の</a:t>
          </a:r>
          <a:r>
            <a:rPr kumimoji="1" lang="ja-JP" altLang="en-US" sz="1100">
              <a:solidFill>
                <a:schemeClr val="dk1"/>
              </a:solidFill>
              <a:effectLst/>
              <a:latin typeface="+mn-lt"/>
              <a:ea typeface="+mn-ea"/>
              <a:cs typeface="+mn-cs"/>
            </a:rPr>
            <a:t>減少等が主な要因である</a:t>
          </a:r>
          <a:r>
            <a:rPr kumimoji="1" lang="ja-JP" altLang="ja-JP" sz="1100">
              <a:solidFill>
                <a:schemeClr val="dk1"/>
              </a:solidFill>
              <a:effectLst/>
              <a:latin typeface="+mn-lt"/>
              <a:ea typeface="+mn-ea"/>
              <a:cs typeface="+mn-cs"/>
            </a:rPr>
            <a:t>。経常一般財源である普通交付税（前年度比</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％の減）、臨時財政対策債（前年度比</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の減）は減少し</a:t>
          </a:r>
          <a:r>
            <a:rPr kumimoji="1" lang="ja-JP" altLang="en-US" sz="1100">
              <a:solidFill>
                <a:schemeClr val="dk1"/>
              </a:solidFill>
              <a:effectLst/>
              <a:latin typeface="+mn-lt"/>
              <a:ea typeface="+mn-ea"/>
              <a:cs typeface="+mn-cs"/>
            </a:rPr>
            <a:t>ているため</a:t>
          </a:r>
          <a:r>
            <a:rPr kumimoji="1" lang="ja-JP" altLang="ja-JP" sz="1100">
              <a:solidFill>
                <a:schemeClr val="dk1"/>
              </a:solidFill>
              <a:effectLst/>
              <a:latin typeface="+mn-lt"/>
              <a:ea typeface="+mn-ea"/>
              <a:cs typeface="+mn-cs"/>
            </a:rPr>
            <a:t>、今後も定員適正化計画に基づく職員数の削減等、行財政改革への取組を通じて経常経費の削減に努めていく。</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63</xdr:row>
      <xdr:rowOff>162560</xdr:rowOff>
    </xdr:to>
    <xdr:cxnSp macro="">
      <xdr:nvCxnSpPr>
        <xdr:cNvPr id="132" name="直線コネクタ 131"/>
        <xdr:cNvCxnSpPr/>
      </xdr:nvCxnSpPr>
      <xdr:spPr>
        <a:xfrm flipV="1">
          <a:off x="4114800" y="109478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162560</xdr:rowOff>
    </xdr:to>
    <xdr:cxnSp macro="">
      <xdr:nvCxnSpPr>
        <xdr:cNvPr id="135" name="直線コネクタ 134"/>
        <xdr:cNvCxnSpPr/>
      </xdr:nvCxnSpPr>
      <xdr:spPr>
        <a:xfrm>
          <a:off x="3225800" y="1077087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62</xdr:row>
      <xdr:rowOff>140970</xdr:rowOff>
    </xdr:to>
    <xdr:cxnSp macro="">
      <xdr:nvCxnSpPr>
        <xdr:cNvPr id="138" name="直線コネクタ 137"/>
        <xdr:cNvCxnSpPr/>
      </xdr:nvCxnSpPr>
      <xdr:spPr>
        <a:xfrm>
          <a:off x="2336800" y="1043305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60</xdr:row>
      <xdr:rowOff>162137</xdr:rowOff>
    </xdr:to>
    <xdr:cxnSp macro="">
      <xdr:nvCxnSpPr>
        <xdr:cNvPr id="141" name="直線コネクタ 140"/>
        <xdr:cNvCxnSpPr/>
      </xdr:nvCxnSpPr>
      <xdr:spPr>
        <a:xfrm flipV="1">
          <a:off x="1447800" y="104330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95673</xdr:rowOff>
    </xdr:from>
    <xdr:to>
      <xdr:col>23</xdr:col>
      <xdr:colOff>184150</xdr:colOff>
      <xdr:row>64</xdr:row>
      <xdr:rowOff>25823</xdr:rowOff>
    </xdr:to>
    <xdr:sp macro="" textlink="">
      <xdr:nvSpPr>
        <xdr:cNvPr id="151" name="楕円 150"/>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112200</xdr:rowOff>
    </xdr:from>
    <xdr:ext cx="762000" cy="259045"/>
    <xdr:sp macro="" textlink="">
      <xdr:nvSpPr>
        <xdr:cNvPr id="152" name="財政構造の弾力性該当値テキスト"/>
        <xdr:cNvSpPr txBox="1"/>
      </xdr:nvSpPr>
      <xdr:spPr>
        <a:xfrm>
          <a:off x="50419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3" name="楕円 152"/>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4" name="テキスト ボックス 153"/>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5" name="楕円 154"/>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6" name="テキスト ボックス 155"/>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7" name="楕円 156"/>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8" name="テキスト ボックス 157"/>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111337</xdr:rowOff>
    </xdr:from>
    <xdr:to>
      <xdr:col>7</xdr:col>
      <xdr:colOff>31750</xdr:colOff>
      <xdr:row>61</xdr:row>
      <xdr:rowOff>41487</xdr:rowOff>
    </xdr:to>
    <xdr:sp macro="" textlink="">
      <xdr:nvSpPr>
        <xdr:cNvPr id="159" name="楕円 158"/>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51664</xdr:rowOff>
    </xdr:from>
    <xdr:ext cx="762000" cy="259045"/>
    <xdr:sp macro="" textlink="">
      <xdr:nvSpPr>
        <xdr:cNvPr id="160" name="テキスト ボックス 159"/>
        <xdr:cNvSpPr txBox="1"/>
      </xdr:nvSpPr>
      <xdr:spPr>
        <a:xfrm>
          <a:off x="1066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人件費・物件費等の人口１人あたりの決算額は前年度から</a:t>
          </a:r>
          <a:r>
            <a:rPr lang="en-US" altLang="ja-JP" sz="1100" b="0" i="0" baseline="0">
              <a:solidFill>
                <a:schemeClr val="dk1"/>
              </a:solidFill>
              <a:effectLst/>
              <a:latin typeface="+mn-lt"/>
              <a:ea typeface="+mn-ea"/>
              <a:cs typeface="+mn-cs"/>
            </a:rPr>
            <a:t>2,224</a:t>
          </a:r>
          <a:r>
            <a:rPr lang="ja-JP" altLang="ja-JP" sz="1100" b="0" i="0" baseline="0">
              <a:solidFill>
                <a:schemeClr val="dk1"/>
              </a:solidFill>
              <a:effectLst/>
              <a:latin typeface="+mn-lt"/>
              <a:ea typeface="+mn-ea"/>
              <a:cs typeface="+mn-cs"/>
            </a:rPr>
            <a:t>円増加し、類似団体の平均を大きく上回っている。その理由として、主に人件費が要因となっているが、これは平成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月に</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市町村が合併し、それぞれの職員や一部事務組合等の職員を引き継いだためである。また、保育所や文化会館、博物館等の施設を直営で運営していることも挙げられる。今後も、定員適正化計画に基づく職員数の削減や公共施設の管理運営の見直しを実施し、コストの低減を図っていく。</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153419</xdr:rowOff>
    </xdr:from>
    <xdr:to>
      <xdr:col>23</xdr:col>
      <xdr:colOff>133350</xdr:colOff>
      <xdr:row>89</xdr:row>
      <xdr:rowOff>3434</xdr:rowOff>
    </xdr:to>
    <xdr:cxnSp macro="">
      <xdr:nvCxnSpPr>
        <xdr:cNvPr id="193" name="直線コネクタ 192"/>
        <xdr:cNvCxnSpPr/>
      </xdr:nvCxnSpPr>
      <xdr:spPr>
        <a:xfrm>
          <a:off x="4114800" y="15241019"/>
          <a:ext cx="8382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53366</xdr:rowOff>
    </xdr:from>
    <xdr:to>
      <xdr:col>19</xdr:col>
      <xdr:colOff>133350</xdr:colOff>
      <xdr:row>88</xdr:row>
      <xdr:rowOff>153419</xdr:rowOff>
    </xdr:to>
    <xdr:cxnSp macro="">
      <xdr:nvCxnSpPr>
        <xdr:cNvPr id="196" name="直線コネクタ 195"/>
        <xdr:cNvCxnSpPr/>
      </xdr:nvCxnSpPr>
      <xdr:spPr>
        <a:xfrm>
          <a:off x="3225800" y="15140966"/>
          <a:ext cx="889000" cy="10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20974</xdr:rowOff>
    </xdr:from>
    <xdr:to>
      <xdr:col>15</xdr:col>
      <xdr:colOff>82550</xdr:colOff>
      <xdr:row>88</xdr:row>
      <xdr:rowOff>53366</xdr:rowOff>
    </xdr:to>
    <xdr:cxnSp macro="">
      <xdr:nvCxnSpPr>
        <xdr:cNvPr id="199" name="直線コネクタ 198"/>
        <xdr:cNvCxnSpPr/>
      </xdr:nvCxnSpPr>
      <xdr:spPr>
        <a:xfrm>
          <a:off x="2336800" y="15108574"/>
          <a:ext cx="889000" cy="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134947</xdr:rowOff>
    </xdr:from>
    <xdr:to>
      <xdr:col>11</xdr:col>
      <xdr:colOff>31750</xdr:colOff>
      <xdr:row>88</xdr:row>
      <xdr:rowOff>20974</xdr:rowOff>
    </xdr:to>
    <xdr:cxnSp macro="">
      <xdr:nvCxnSpPr>
        <xdr:cNvPr id="202" name="直線コネクタ 201"/>
        <xdr:cNvCxnSpPr/>
      </xdr:nvCxnSpPr>
      <xdr:spPr>
        <a:xfrm>
          <a:off x="1447800" y="15051097"/>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146502</xdr:rowOff>
    </xdr:from>
    <xdr:ext cx="762000" cy="259045"/>
    <xdr:sp macro="" textlink="">
      <xdr:nvSpPr>
        <xdr:cNvPr id="204" name="テキスト ボックス 203"/>
        <xdr:cNvSpPr txBox="1"/>
      </xdr:nvSpPr>
      <xdr:spPr>
        <a:xfrm>
          <a:off x="1955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124084</xdr:rowOff>
    </xdr:from>
    <xdr:to>
      <xdr:col>23</xdr:col>
      <xdr:colOff>184150</xdr:colOff>
      <xdr:row>89</xdr:row>
      <xdr:rowOff>54234</xdr:rowOff>
    </xdr:to>
    <xdr:sp macro="" textlink="">
      <xdr:nvSpPr>
        <xdr:cNvPr id="212" name="楕円 211"/>
        <xdr:cNvSpPr/>
      </xdr:nvSpPr>
      <xdr:spPr>
        <a:xfrm>
          <a:off x="4902200" y="152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19961</xdr:rowOff>
    </xdr:from>
    <xdr:ext cx="762000" cy="259045"/>
    <xdr:sp macro="" textlink="">
      <xdr:nvSpPr>
        <xdr:cNvPr id="213" name="人件費・物件費等の状況該当値テキスト"/>
        <xdr:cNvSpPr txBox="1"/>
      </xdr:nvSpPr>
      <xdr:spPr>
        <a:xfrm>
          <a:off x="5041900" y="1510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102619</xdr:rowOff>
    </xdr:from>
    <xdr:to>
      <xdr:col>19</xdr:col>
      <xdr:colOff>184150</xdr:colOff>
      <xdr:row>89</xdr:row>
      <xdr:rowOff>32769</xdr:rowOff>
    </xdr:to>
    <xdr:sp macro="" textlink="">
      <xdr:nvSpPr>
        <xdr:cNvPr id="214" name="楕円 213"/>
        <xdr:cNvSpPr/>
      </xdr:nvSpPr>
      <xdr:spPr>
        <a:xfrm>
          <a:off x="4064000" y="1519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17546</xdr:rowOff>
    </xdr:from>
    <xdr:ext cx="736600" cy="259045"/>
    <xdr:sp macro="" textlink="">
      <xdr:nvSpPr>
        <xdr:cNvPr id="215" name="テキスト ボックス 214"/>
        <xdr:cNvSpPr txBox="1"/>
      </xdr:nvSpPr>
      <xdr:spPr>
        <a:xfrm>
          <a:off x="3733800" y="15276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2566</xdr:rowOff>
    </xdr:from>
    <xdr:to>
      <xdr:col>15</xdr:col>
      <xdr:colOff>133350</xdr:colOff>
      <xdr:row>88</xdr:row>
      <xdr:rowOff>104166</xdr:rowOff>
    </xdr:to>
    <xdr:sp macro="" textlink="">
      <xdr:nvSpPr>
        <xdr:cNvPr id="216" name="楕円 215"/>
        <xdr:cNvSpPr/>
      </xdr:nvSpPr>
      <xdr:spPr>
        <a:xfrm>
          <a:off x="3175000" y="1509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88943</xdr:rowOff>
    </xdr:from>
    <xdr:ext cx="762000" cy="259045"/>
    <xdr:sp macro="" textlink="">
      <xdr:nvSpPr>
        <xdr:cNvPr id="217" name="テキスト ボックス 216"/>
        <xdr:cNvSpPr txBox="1"/>
      </xdr:nvSpPr>
      <xdr:spPr>
        <a:xfrm>
          <a:off x="2844800" y="1517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141624</xdr:rowOff>
    </xdr:from>
    <xdr:to>
      <xdr:col>11</xdr:col>
      <xdr:colOff>82550</xdr:colOff>
      <xdr:row>88</xdr:row>
      <xdr:rowOff>71774</xdr:rowOff>
    </xdr:to>
    <xdr:sp macro="" textlink="">
      <xdr:nvSpPr>
        <xdr:cNvPr id="218" name="楕円 217"/>
        <xdr:cNvSpPr/>
      </xdr:nvSpPr>
      <xdr:spPr>
        <a:xfrm>
          <a:off x="2286000" y="1505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56551</xdr:rowOff>
    </xdr:from>
    <xdr:ext cx="762000" cy="259045"/>
    <xdr:sp macro="" textlink="">
      <xdr:nvSpPr>
        <xdr:cNvPr id="219" name="テキスト ボックス 218"/>
        <xdr:cNvSpPr txBox="1"/>
      </xdr:nvSpPr>
      <xdr:spPr>
        <a:xfrm>
          <a:off x="1955800" y="1514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84147</xdr:rowOff>
    </xdr:from>
    <xdr:to>
      <xdr:col>7</xdr:col>
      <xdr:colOff>31750</xdr:colOff>
      <xdr:row>88</xdr:row>
      <xdr:rowOff>14297</xdr:rowOff>
    </xdr:to>
    <xdr:sp macro="" textlink="">
      <xdr:nvSpPr>
        <xdr:cNvPr id="220" name="楕円 219"/>
        <xdr:cNvSpPr/>
      </xdr:nvSpPr>
      <xdr:spPr>
        <a:xfrm>
          <a:off x="1397000" y="1500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170524</xdr:rowOff>
    </xdr:from>
    <xdr:ext cx="762000" cy="259045"/>
    <xdr:sp macro="" textlink="">
      <xdr:nvSpPr>
        <xdr:cNvPr id="221" name="テキスト ボックス 220"/>
        <xdr:cNvSpPr txBox="1"/>
      </xdr:nvSpPr>
      <xdr:spPr>
        <a:xfrm>
          <a:off x="1066800" y="1508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ラスパイレス指数は</a:t>
          </a:r>
          <a:r>
            <a:rPr lang="en-US" altLang="ja-JP" sz="1100" b="0" i="0" baseline="0">
              <a:solidFill>
                <a:schemeClr val="dk1"/>
              </a:solidFill>
              <a:effectLst/>
              <a:latin typeface="+mn-lt"/>
              <a:ea typeface="+mn-ea"/>
              <a:cs typeface="+mn-cs"/>
            </a:rPr>
            <a:t>91.7</a:t>
          </a:r>
          <a:r>
            <a:rPr lang="ja-JP" altLang="ja-JP" sz="1100" b="0" i="0" baseline="0">
              <a:solidFill>
                <a:schemeClr val="dk1"/>
              </a:solidFill>
              <a:effectLst/>
              <a:latin typeface="+mn-lt"/>
              <a:ea typeface="+mn-ea"/>
              <a:cs typeface="+mn-cs"/>
            </a:rPr>
            <a:t>％で、前年度から</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職員構成の変動によるものである。</a:t>
          </a:r>
          <a:r>
            <a:rPr lang="ja-JP" altLang="ja-JP" sz="1100" b="0" i="0" baseline="0">
              <a:solidFill>
                <a:schemeClr val="dk1"/>
              </a:solidFill>
              <a:effectLst/>
              <a:latin typeface="+mn-lt"/>
              <a:ea typeface="+mn-ea"/>
              <a:cs typeface="+mn-cs"/>
            </a:rPr>
            <a:t>類似団体平均を大きく下回って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財政状況の厳しい中、今後もより一層の給与の適正化に努める。</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52916</xdr:rowOff>
    </xdr:from>
    <xdr:to>
      <xdr:col>81</xdr:col>
      <xdr:colOff>44450</xdr:colOff>
      <xdr:row>90</xdr:row>
      <xdr:rowOff>70757</xdr:rowOff>
    </xdr:to>
    <xdr:cxnSp macro="">
      <xdr:nvCxnSpPr>
        <xdr:cNvPr id="252" name="直線コネクタ 251"/>
        <xdr:cNvCxnSpPr/>
      </xdr:nvCxnSpPr>
      <xdr:spPr>
        <a:xfrm flipV="1">
          <a:off x="17018000" y="14283266"/>
          <a:ext cx="0" cy="1217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42834</xdr:rowOff>
    </xdr:from>
    <xdr:ext cx="762000" cy="259045"/>
    <xdr:sp macro="" textlink="">
      <xdr:nvSpPr>
        <xdr:cNvPr id="253" name="給与水準   （国との比較）最小値テキスト"/>
        <xdr:cNvSpPr txBox="1"/>
      </xdr:nvSpPr>
      <xdr:spPr>
        <a:xfrm>
          <a:off x="17106900" y="1547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70757</xdr:rowOff>
    </xdr:from>
    <xdr:to>
      <xdr:col>81</xdr:col>
      <xdr:colOff>133350</xdr:colOff>
      <xdr:row>90</xdr:row>
      <xdr:rowOff>70757</xdr:rowOff>
    </xdr:to>
    <xdr:cxnSp macro="">
      <xdr:nvCxnSpPr>
        <xdr:cNvPr id="254" name="直線コネクタ 253"/>
        <xdr:cNvCxnSpPr/>
      </xdr:nvCxnSpPr>
      <xdr:spPr>
        <a:xfrm>
          <a:off x="16929100" y="1550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139293</xdr:rowOff>
    </xdr:from>
    <xdr:ext cx="762000" cy="259045"/>
    <xdr:sp macro="" textlink="">
      <xdr:nvSpPr>
        <xdr:cNvPr id="255" name="給与水準   （国との比較）最大値テキスト"/>
        <xdr:cNvSpPr txBox="1"/>
      </xdr:nvSpPr>
      <xdr:spPr>
        <a:xfrm>
          <a:off x="17106900" y="1402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52916</xdr:rowOff>
    </xdr:from>
    <xdr:to>
      <xdr:col>81</xdr:col>
      <xdr:colOff>133350</xdr:colOff>
      <xdr:row>83</xdr:row>
      <xdr:rowOff>52916</xdr:rowOff>
    </xdr:to>
    <xdr:cxnSp macro="">
      <xdr:nvCxnSpPr>
        <xdr:cNvPr id="256" name="直線コネクタ 255"/>
        <xdr:cNvCxnSpPr/>
      </xdr:nvCxnSpPr>
      <xdr:spPr>
        <a:xfrm>
          <a:off x="16929100" y="1428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121859</xdr:rowOff>
    </xdr:to>
    <xdr:cxnSp macro="">
      <xdr:nvCxnSpPr>
        <xdr:cNvPr id="257" name="直線コネクタ 256"/>
        <xdr:cNvCxnSpPr/>
      </xdr:nvCxnSpPr>
      <xdr:spPr>
        <a:xfrm flipV="1">
          <a:off x="16179800" y="1428326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804</xdr:rowOff>
    </xdr:from>
    <xdr:ext cx="762000" cy="259045"/>
    <xdr:sp macro="" textlink="">
      <xdr:nvSpPr>
        <xdr:cNvPr id="258" name="給与水準   （国との比較）平均値テキスト"/>
        <xdr:cNvSpPr txBox="1"/>
      </xdr:nvSpPr>
      <xdr:spPr>
        <a:xfrm>
          <a:off x="17106900" y="14916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9" name="フローチャート: 判断 258"/>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121859</xdr:rowOff>
    </xdr:to>
    <xdr:cxnSp macro="">
      <xdr:nvCxnSpPr>
        <xdr:cNvPr id="260" name="直線コネクタ 259"/>
        <xdr:cNvCxnSpPr/>
      </xdr:nvCxnSpPr>
      <xdr:spPr>
        <a:xfrm>
          <a:off x="15290800" y="143292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28727</xdr:rowOff>
    </xdr:from>
    <xdr:to>
      <xdr:col>77</xdr:col>
      <xdr:colOff>95250</xdr:colOff>
      <xdr:row>87</xdr:row>
      <xdr:rowOff>130327</xdr:rowOff>
    </xdr:to>
    <xdr:sp macro="" textlink="">
      <xdr:nvSpPr>
        <xdr:cNvPr id="261" name="フローチャート: 判断 260"/>
        <xdr:cNvSpPr/>
      </xdr:nvSpPr>
      <xdr:spPr>
        <a:xfrm>
          <a:off x="16129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115104</xdr:rowOff>
    </xdr:from>
    <xdr:ext cx="736600" cy="259045"/>
    <xdr:sp macro="" textlink="">
      <xdr:nvSpPr>
        <xdr:cNvPr id="262" name="テキスト ボックス 261"/>
        <xdr:cNvSpPr txBox="1"/>
      </xdr:nvSpPr>
      <xdr:spPr>
        <a:xfrm>
          <a:off x="15798800" y="1503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98879</xdr:rowOff>
    </xdr:to>
    <xdr:cxnSp macro="">
      <xdr:nvCxnSpPr>
        <xdr:cNvPr id="263" name="直線コネクタ 262"/>
        <xdr:cNvCxnSpPr/>
      </xdr:nvCxnSpPr>
      <xdr:spPr>
        <a:xfrm>
          <a:off x="14401800" y="142947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51707</xdr:rowOff>
    </xdr:from>
    <xdr:to>
      <xdr:col>73</xdr:col>
      <xdr:colOff>44450</xdr:colOff>
      <xdr:row>87</xdr:row>
      <xdr:rowOff>153307</xdr:rowOff>
    </xdr:to>
    <xdr:sp macro="" textlink="">
      <xdr:nvSpPr>
        <xdr:cNvPr id="264" name="フローチャート: 判断 263"/>
        <xdr:cNvSpPr/>
      </xdr:nvSpPr>
      <xdr:spPr>
        <a:xfrm>
          <a:off x="15240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65" name="テキスト ボックス 264"/>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16632</xdr:rowOff>
    </xdr:from>
    <xdr:to>
      <xdr:col>68</xdr:col>
      <xdr:colOff>152400</xdr:colOff>
      <xdr:row>83</xdr:row>
      <xdr:rowOff>64407</xdr:rowOff>
    </xdr:to>
    <xdr:cxnSp macro="">
      <xdr:nvCxnSpPr>
        <xdr:cNvPr id="266" name="直線コネクタ 265"/>
        <xdr:cNvCxnSpPr/>
      </xdr:nvCxnSpPr>
      <xdr:spPr>
        <a:xfrm>
          <a:off x="13512800" y="13904082"/>
          <a:ext cx="889000" cy="39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74688</xdr:rowOff>
    </xdr:from>
    <xdr:to>
      <xdr:col>68</xdr:col>
      <xdr:colOff>203200</xdr:colOff>
      <xdr:row>88</xdr:row>
      <xdr:rowOff>4838</xdr:rowOff>
    </xdr:to>
    <xdr:sp macro="" textlink="">
      <xdr:nvSpPr>
        <xdr:cNvPr id="267" name="フローチャート: 判断 266"/>
        <xdr:cNvSpPr/>
      </xdr:nvSpPr>
      <xdr:spPr>
        <a:xfrm>
          <a:off x="14351000" y="1499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161065</xdr:rowOff>
    </xdr:from>
    <xdr:ext cx="762000" cy="259045"/>
    <xdr:sp macro="" textlink="">
      <xdr:nvSpPr>
        <xdr:cNvPr id="268" name="テキスト ボックス 267"/>
        <xdr:cNvSpPr txBox="1"/>
      </xdr:nvSpPr>
      <xdr:spPr>
        <a:xfrm>
          <a:off x="14020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69" name="フローチャート: 判断 268"/>
        <xdr:cNvSpPr/>
      </xdr:nvSpPr>
      <xdr:spPr>
        <a:xfrm>
          <a:off x="13462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70" name="テキスト ボックス 269"/>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6" name="楕円 275"/>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94843</xdr:rowOff>
    </xdr:from>
    <xdr:ext cx="762000" cy="259045"/>
    <xdr:sp macro="" textlink="">
      <xdr:nvSpPr>
        <xdr:cNvPr id="277" name="給与水準   （国との比較）該当値テキスト"/>
        <xdr:cNvSpPr txBox="1"/>
      </xdr:nvSpPr>
      <xdr:spPr>
        <a:xfrm>
          <a:off x="17106900" y="1415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71059</xdr:rowOff>
    </xdr:from>
    <xdr:to>
      <xdr:col>77</xdr:col>
      <xdr:colOff>95250</xdr:colOff>
      <xdr:row>84</xdr:row>
      <xdr:rowOff>1209</xdr:rowOff>
    </xdr:to>
    <xdr:sp macro="" textlink="">
      <xdr:nvSpPr>
        <xdr:cNvPr id="278" name="楕円 277"/>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11386</xdr:rowOff>
    </xdr:from>
    <xdr:ext cx="736600" cy="259045"/>
    <xdr:sp macro="" textlink="">
      <xdr:nvSpPr>
        <xdr:cNvPr id="279" name="テキスト ボックス 278"/>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0" name="楕円 279"/>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1" name="テキスト ボックス 280"/>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2" name="楕円 281"/>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3" name="テキスト ボックス 282"/>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137282</xdr:rowOff>
    </xdr:from>
    <xdr:to>
      <xdr:col>64</xdr:col>
      <xdr:colOff>152400</xdr:colOff>
      <xdr:row>81</xdr:row>
      <xdr:rowOff>67432</xdr:rowOff>
    </xdr:to>
    <xdr:sp macro="" textlink="">
      <xdr:nvSpPr>
        <xdr:cNvPr id="284" name="楕円 283"/>
        <xdr:cNvSpPr/>
      </xdr:nvSpPr>
      <xdr:spPr>
        <a:xfrm>
          <a:off x="13462000" y="13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77609</xdr:rowOff>
    </xdr:from>
    <xdr:ext cx="762000" cy="259045"/>
    <xdr:sp macro="" textlink="">
      <xdr:nvSpPr>
        <xdr:cNvPr id="285" name="テキスト ボックス 284"/>
        <xdr:cNvSpPr txBox="1"/>
      </xdr:nvSpPr>
      <xdr:spPr>
        <a:xfrm>
          <a:off x="13131800" y="1362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前年度から</a:t>
          </a:r>
          <a:r>
            <a:rPr lang="en-US" altLang="ja-JP" sz="1100" b="0" i="0" baseline="0">
              <a:solidFill>
                <a:schemeClr val="dk1"/>
              </a:solidFill>
              <a:effectLst/>
              <a:latin typeface="+mn-lt"/>
              <a:ea typeface="+mn-ea"/>
              <a:cs typeface="+mn-cs"/>
            </a:rPr>
            <a:t>0.12</a:t>
          </a:r>
          <a:r>
            <a:rPr lang="ja-JP" altLang="ja-JP" sz="1100" b="0" i="0" baseline="0">
              <a:solidFill>
                <a:schemeClr val="dk1"/>
              </a:solidFill>
              <a:effectLst/>
              <a:latin typeface="+mn-lt"/>
              <a:ea typeface="+mn-ea"/>
              <a:cs typeface="+mn-cs"/>
            </a:rPr>
            <a:t>人増加し、類似団体平均を大きく上回っている。要因として、</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市町村が合併しそれぞれの職員や一部事務組合等の職員を引き継いだこと、市の面積が広大で支所等を多く配置しなければならないことのほか、人口が毎年約</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人減少することが挙げられる。また、消防業務・保育所・老人ホーム等を直営で運営しているという行政サービスの提供方法の差異も要因の一つである。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7" name="直線コネクタ 316"/>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8"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9" name="直線コネクタ 318"/>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20"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21" name="直線コネクタ 320"/>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98637</xdr:rowOff>
    </xdr:from>
    <xdr:to>
      <xdr:col>81</xdr:col>
      <xdr:colOff>44450</xdr:colOff>
      <xdr:row>66</xdr:row>
      <xdr:rowOff>112425</xdr:rowOff>
    </xdr:to>
    <xdr:cxnSp macro="">
      <xdr:nvCxnSpPr>
        <xdr:cNvPr id="322" name="直線コネクタ 321"/>
        <xdr:cNvCxnSpPr/>
      </xdr:nvCxnSpPr>
      <xdr:spPr>
        <a:xfrm>
          <a:off x="16179800" y="1141433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3"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4" name="フローチャート: 判断 323"/>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94041</xdr:rowOff>
    </xdr:from>
    <xdr:to>
      <xdr:col>77</xdr:col>
      <xdr:colOff>44450</xdr:colOff>
      <xdr:row>66</xdr:row>
      <xdr:rowOff>98637</xdr:rowOff>
    </xdr:to>
    <xdr:cxnSp macro="">
      <xdr:nvCxnSpPr>
        <xdr:cNvPr id="325" name="直線コネクタ 324"/>
        <xdr:cNvCxnSpPr/>
      </xdr:nvCxnSpPr>
      <xdr:spPr>
        <a:xfrm>
          <a:off x="15290800" y="11409741"/>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6" name="フローチャート: 判断 325"/>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7" name="テキスト ボックス 326"/>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94041</xdr:rowOff>
    </xdr:from>
    <xdr:to>
      <xdr:col>72</xdr:col>
      <xdr:colOff>203200</xdr:colOff>
      <xdr:row>66</xdr:row>
      <xdr:rowOff>118170</xdr:rowOff>
    </xdr:to>
    <xdr:cxnSp macro="">
      <xdr:nvCxnSpPr>
        <xdr:cNvPr id="328" name="直線コネクタ 327"/>
        <xdr:cNvCxnSpPr/>
      </xdr:nvCxnSpPr>
      <xdr:spPr>
        <a:xfrm flipV="1">
          <a:off x="14401800" y="11409741"/>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9" name="フローチャート: 判断 328"/>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30" name="テキスト ボックス 329"/>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113574</xdr:rowOff>
    </xdr:from>
    <xdr:to>
      <xdr:col>68</xdr:col>
      <xdr:colOff>152400</xdr:colOff>
      <xdr:row>66</xdr:row>
      <xdr:rowOff>118170</xdr:rowOff>
    </xdr:to>
    <xdr:cxnSp macro="">
      <xdr:nvCxnSpPr>
        <xdr:cNvPr id="331" name="直線コネクタ 330"/>
        <xdr:cNvCxnSpPr/>
      </xdr:nvCxnSpPr>
      <xdr:spPr>
        <a:xfrm>
          <a:off x="13512800" y="1142927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2" name="フローチャート: 判断 331"/>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3" name="テキスト ボックス 332"/>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4" name="フローチャート: 判断 333"/>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5" name="テキスト ボックス 334"/>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61625</xdr:rowOff>
    </xdr:from>
    <xdr:to>
      <xdr:col>81</xdr:col>
      <xdr:colOff>95250</xdr:colOff>
      <xdr:row>66</xdr:row>
      <xdr:rowOff>163225</xdr:rowOff>
    </xdr:to>
    <xdr:sp macro="" textlink="">
      <xdr:nvSpPr>
        <xdr:cNvPr id="341" name="楕円 340"/>
        <xdr:cNvSpPr/>
      </xdr:nvSpPr>
      <xdr:spPr>
        <a:xfrm>
          <a:off x="16967200" y="113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128952</xdr:rowOff>
    </xdr:from>
    <xdr:ext cx="762000" cy="259045"/>
    <xdr:sp macro="" textlink="">
      <xdr:nvSpPr>
        <xdr:cNvPr id="342" name="定員管理の状況該当値テキスト"/>
        <xdr:cNvSpPr txBox="1"/>
      </xdr:nvSpPr>
      <xdr:spPr>
        <a:xfrm>
          <a:off x="17106900" y="1127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47837</xdr:rowOff>
    </xdr:from>
    <xdr:to>
      <xdr:col>77</xdr:col>
      <xdr:colOff>95250</xdr:colOff>
      <xdr:row>66</xdr:row>
      <xdr:rowOff>149437</xdr:rowOff>
    </xdr:to>
    <xdr:sp macro="" textlink="">
      <xdr:nvSpPr>
        <xdr:cNvPr id="343" name="楕円 342"/>
        <xdr:cNvSpPr/>
      </xdr:nvSpPr>
      <xdr:spPr>
        <a:xfrm>
          <a:off x="16129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134214</xdr:rowOff>
    </xdr:from>
    <xdr:ext cx="736600" cy="259045"/>
    <xdr:sp macro="" textlink="">
      <xdr:nvSpPr>
        <xdr:cNvPr id="344" name="テキスト ボックス 343"/>
        <xdr:cNvSpPr txBox="1"/>
      </xdr:nvSpPr>
      <xdr:spPr>
        <a:xfrm>
          <a:off x="15798800" y="1144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43241</xdr:rowOff>
    </xdr:from>
    <xdr:to>
      <xdr:col>73</xdr:col>
      <xdr:colOff>44450</xdr:colOff>
      <xdr:row>66</xdr:row>
      <xdr:rowOff>144841</xdr:rowOff>
    </xdr:to>
    <xdr:sp macro="" textlink="">
      <xdr:nvSpPr>
        <xdr:cNvPr id="345" name="楕円 344"/>
        <xdr:cNvSpPr/>
      </xdr:nvSpPr>
      <xdr:spPr>
        <a:xfrm>
          <a:off x="15240000" y="113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129618</xdr:rowOff>
    </xdr:from>
    <xdr:ext cx="762000" cy="259045"/>
    <xdr:sp macro="" textlink="">
      <xdr:nvSpPr>
        <xdr:cNvPr id="346" name="テキスト ボックス 345"/>
        <xdr:cNvSpPr txBox="1"/>
      </xdr:nvSpPr>
      <xdr:spPr>
        <a:xfrm>
          <a:off x="14909800" y="1144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67370</xdr:rowOff>
    </xdr:from>
    <xdr:to>
      <xdr:col>68</xdr:col>
      <xdr:colOff>203200</xdr:colOff>
      <xdr:row>66</xdr:row>
      <xdr:rowOff>168970</xdr:rowOff>
    </xdr:to>
    <xdr:sp macro="" textlink="">
      <xdr:nvSpPr>
        <xdr:cNvPr id="347" name="楕円 346"/>
        <xdr:cNvSpPr/>
      </xdr:nvSpPr>
      <xdr:spPr>
        <a:xfrm>
          <a:off x="14351000" y="113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153747</xdr:rowOff>
    </xdr:from>
    <xdr:ext cx="762000" cy="259045"/>
    <xdr:sp macro="" textlink="">
      <xdr:nvSpPr>
        <xdr:cNvPr id="348" name="テキスト ボックス 347"/>
        <xdr:cNvSpPr txBox="1"/>
      </xdr:nvSpPr>
      <xdr:spPr>
        <a:xfrm>
          <a:off x="14020800" y="114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62774</xdr:rowOff>
    </xdr:from>
    <xdr:to>
      <xdr:col>64</xdr:col>
      <xdr:colOff>152400</xdr:colOff>
      <xdr:row>66</xdr:row>
      <xdr:rowOff>164374</xdr:rowOff>
    </xdr:to>
    <xdr:sp macro="" textlink="">
      <xdr:nvSpPr>
        <xdr:cNvPr id="349" name="楕円 348"/>
        <xdr:cNvSpPr/>
      </xdr:nvSpPr>
      <xdr:spPr>
        <a:xfrm>
          <a:off x="134620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149151</xdr:rowOff>
    </xdr:from>
    <xdr:ext cx="762000" cy="259045"/>
    <xdr:sp macro="" textlink="">
      <xdr:nvSpPr>
        <xdr:cNvPr id="350" name="テキスト ボックス 349"/>
        <xdr:cNvSpPr txBox="1"/>
      </xdr:nvSpPr>
      <xdr:spPr>
        <a:xfrm>
          <a:off x="13131800" y="1146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実質公債比率は</a:t>
          </a:r>
          <a:r>
            <a:rPr lang="en-US" altLang="ja-JP" sz="1100" b="0" i="0" baseline="0">
              <a:solidFill>
                <a:schemeClr val="dk1"/>
              </a:solidFill>
              <a:effectLst/>
              <a:latin typeface="+mn-lt"/>
              <a:ea typeface="+mn-ea"/>
              <a:cs typeface="+mn-cs"/>
            </a:rPr>
            <a:t>13.6</a:t>
          </a:r>
          <a:r>
            <a:rPr lang="ja-JP" altLang="ja-JP" sz="1100" b="0" i="0" baseline="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対前年度比で同じ指標となった。</a:t>
          </a:r>
          <a:r>
            <a:rPr lang="ja-JP" altLang="ja-JP" sz="1100" b="0" i="0" baseline="0">
              <a:solidFill>
                <a:schemeClr val="dk1"/>
              </a:solidFill>
              <a:effectLst/>
              <a:latin typeface="+mn-lt"/>
              <a:ea typeface="+mn-ea"/>
              <a:cs typeface="+mn-cs"/>
            </a:rPr>
            <a:t>起債償還は依然として重い負担となっており、類似団体平均を上回っている。今後も適正な事業実施を図り、実質的な公債費（地方債の元利償還金）が財政に及ぼす負担の軽減に努めていく。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7" name="直線コネクタ 376"/>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8"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9" name="直線コネクタ 378"/>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29972</xdr:rowOff>
    </xdr:from>
    <xdr:to>
      <xdr:col>81</xdr:col>
      <xdr:colOff>44450</xdr:colOff>
      <xdr:row>44</xdr:row>
      <xdr:rowOff>29972</xdr:rowOff>
    </xdr:to>
    <xdr:cxnSp macro="">
      <xdr:nvCxnSpPr>
        <xdr:cNvPr id="382" name="直線コネクタ 381"/>
        <xdr:cNvCxnSpPr/>
      </xdr:nvCxnSpPr>
      <xdr:spPr>
        <a:xfrm>
          <a:off x="16179800" y="7573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3"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4" name="フローチャート: 判断 383"/>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10668</xdr:rowOff>
    </xdr:from>
    <xdr:to>
      <xdr:col>77</xdr:col>
      <xdr:colOff>44450</xdr:colOff>
      <xdr:row>44</xdr:row>
      <xdr:rowOff>29972</xdr:rowOff>
    </xdr:to>
    <xdr:cxnSp macro="">
      <xdr:nvCxnSpPr>
        <xdr:cNvPr id="385" name="直線コネクタ 384"/>
        <xdr:cNvCxnSpPr/>
      </xdr:nvCxnSpPr>
      <xdr:spPr>
        <a:xfrm>
          <a:off x="15290800" y="75544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6" name="フローチャート: 判断 385"/>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7" name="テキスト ボックス 386"/>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162814</xdr:rowOff>
    </xdr:from>
    <xdr:to>
      <xdr:col>72</xdr:col>
      <xdr:colOff>203200</xdr:colOff>
      <xdr:row>44</xdr:row>
      <xdr:rowOff>10668</xdr:rowOff>
    </xdr:to>
    <xdr:cxnSp macro="">
      <xdr:nvCxnSpPr>
        <xdr:cNvPr id="388" name="直線コネクタ 387"/>
        <xdr:cNvCxnSpPr/>
      </xdr:nvCxnSpPr>
      <xdr:spPr>
        <a:xfrm>
          <a:off x="14401800" y="75351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9" name="フローチャート: 判断 388"/>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90" name="テキスト ボックス 389"/>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162814</xdr:rowOff>
    </xdr:from>
    <xdr:to>
      <xdr:col>68</xdr:col>
      <xdr:colOff>152400</xdr:colOff>
      <xdr:row>43</xdr:row>
      <xdr:rowOff>162814</xdr:rowOff>
    </xdr:to>
    <xdr:cxnSp macro="">
      <xdr:nvCxnSpPr>
        <xdr:cNvPr id="391" name="直線コネクタ 390"/>
        <xdr:cNvCxnSpPr/>
      </xdr:nvCxnSpPr>
      <xdr:spPr>
        <a:xfrm>
          <a:off x="13512800" y="753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2" name="フローチャート: 判断 391"/>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3" name="テキスト ボックス 392"/>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4" name="フローチャート: 判断 393"/>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5" name="テキスト ボックス 394"/>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150622</xdr:rowOff>
    </xdr:from>
    <xdr:to>
      <xdr:col>81</xdr:col>
      <xdr:colOff>95250</xdr:colOff>
      <xdr:row>44</xdr:row>
      <xdr:rowOff>80772</xdr:rowOff>
    </xdr:to>
    <xdr:sp macro="" textlink="">
      <xdr:nvSpPr>
        <xdr:cNvPr id="401" name="楕円 400"/>
        <xdr:cNvSpPr/>
      </xdr:nvSpPr>
      <xdr:spPr>
        <a:xfrm>
          <a:off x="16967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122699</xdr:rowOff>
    </xdr:from>
    <xdr:ext cx="762000" cy="259045"/>
    <xdr:sp macro="" textlink="">
      <xdr:nvSpPr>
        <xdr:cNvPr id="402" name="公債費負担の状況該当値テキスト"/>
        <xdr:cNvSpPr txBox="1"/>
      </xdr:nvSpPr>
      <xdr:spPr>
        <a:xfrm>
          <a:off x="17106900" y="74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150622</xdr:rowOff>
    </xdr:from>
    <xdr:to>
      <xdr:col>77</xdr:col>
      <xdr:colOff>95250</xdr:colOff>
      <xdr:row>44</xdr:row>
      <xdr:rowOff>80772</xdr:rowOff>
    </xdr:to>
    <xdr:sp macro="" textlink="">
      <xdr:nvSpPr>
        <xdr:cNvPr id="403" name="楕円 402"/>
        <xdr:cNvSpPr/>
      </xdr:nvSpPr>
      <xdr:spPr>
        <a:xfrm>
          <a:off x="16129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65549</xdr:rowOff>
    </xdr:from>
    <xdr:ext cx="736600" cy="259045"/>
    <xdr:sp macro="" textlink="">
      <xdr:nvSpPr>
        <xdr:cNvPr id="404" name="テキスト ボックス 403"/>
        <xdr:cNvSpPr txBox="1"/>
      </xdr:nvSpPr>
      <xdr:spPr>
        <a:xfrm>
          <a:off x="15798800" y="760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131318</xdr:rowOff>
    </xdr:from>
    <xdr:to>
      <xdr:col>73</xdr:col>
      <xdr:colOff>44450</xdr:colOff>
      <xdr:row>44</xdr:row>
      <xdr:rowOff>61468</xdr:rowOff>
    </xdr:to>
    <xdr:sp macro="" textlink="">
      <xdr:nvSpPr>
        <xdr:cNvPr id="405" name="楕円 404"/>
        <xdr:cNvSpPr/>
      </xdr:nvSpPr>
      <xdr:spPr>
        <a:xfrm>
          <a:off x="15240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46245</xdr:rowOff>
    </xdr:from>
    <xdr:ext cx="762000" cy="259045"/>
    <xdr:sp macro="" textlink="">
      <xdr:nvSpPr>
        <xdr:cNvPr id="406" name="テキスト ボックス 405"/>
        <xdr:cNvSpPr txBox="1"/>
      </xdr:nvSpPr>
      <xdr:spPr>
        <a:xfrm>
          <a:off x="14909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112014</xdr:rowOff>
    </xdr:from>
    <xdr:to>
      <xdr:col>68</xdr:col>
      <xdr:colOff>203200</xdr:colOff>
      <xdr:row>44</xdr:row>
      <xdr:rowOff>42164</xdr:rowOff>
    </xdr:to>
    <xdr:sp macro="" textlink="">
      <xdr:nvSpPr>
        <xdr:cNvPr id="407" name="楕円 406"/>
        <xdr:cNvSpPr/>
      </xdr:nvSpPr>
      <xdr:spPr>
        <a:xfrm>
          <a:off x="14351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26941</xdr:rowOff>
    </xdr:from>
    <xdr:ext cx="762000" cy="259045"/>
    <xdr:sp macro="" textlink="">
      <xdr:nvSpPr>
        <xdr:cNvPr id="408" name="テキスト ボックス 407"/>
        <xdr:cNvSpPr txBox="1"/>
      </xdr:nvSpPr>
      <xdr:spPr>
        <a:xfrm>
          <a:off x="14020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112014</xdr:rowOff>
    </xdr:from>
    <xdr:to>
      <xdr:col>64</xdr:col>
      <xdr:colOff>152400</xdr:colOff>
      <xdr:row>44</xdr:row>
      <xdr:rowOff>42164</xdr:rowOff>
    </xdr:to>
    <xdr:sp macro="" textlink="">
      <xdr:nvSpPr>
        <xdr:cNvPr id="409" name="楕円 408"/>
        <xdr:cNvSpPr/>
      </xdr:nvSpPr>
      <xdr:spPr>
        <a:xfrm>
          <a:off x="13462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26941</xdr:rowOff>
    </xdr:from>
    <xdr:ext cx="762000" cy="259045"/>
    <xdr:sp macro="" textlink="">
      <xdr:nvSpPr>
        <xdr:cNvPr id="410" name="テキスト ボックス 409"/>
        <xdr:cNvSpPr txBox="1"/>
      </xdr:nvSpPr>
      <xdr:spPr>
        <a:xfrm>
          <a:off x="13131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した。その要因としては、</a:t>
          </a:r>
          <a:r>
            <a:rPr kumimoji="1" lang="ja-JP" altLang="en-US" sz="1100">
              <a:solidFill>
                <a:schemeClr val="dk1"/>
              </a:solidFill>
              <a:effectLst/>
              <a:latin typeface="+mn-lt"/>
              <a:ea typeface="+mn-ea"/>
              <a:cs typeface="+mn-cs"/>
            </a:rPr>
            <a:t>地方債現在高が減少したことにより将来負担額が減少</a:t>
          </a:r>
          <a:r>
            <a:rPr kumimoji="1" lang="ja-JP" altLang="ja-JP" sz="1100">
              <a:solidFill>
                <a:schemeClr val="dk1"/>
              </a:solidFill>
              <a:effectLst/>
              <a:latin typeface="+mn-lt"/>
              <a:ea typeface="+mn-ea"/>
              <a:cs typeface="+mn-cs"/>
            </a:rPr>
            <a:t>したことが挙げられる。また、類似団体平均を上回っている要因としては、合併前の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市町村の地方債残高を引き継いだことが挙げられる。</a:t>
          </a:r>
          <a:r>
            <a:rPr lang="ja-JP" altLang="ja-JP" sz="1100" b="0" i="0" baseline="0">
              <a:solidFill>
                <a:schemeClr val="dk1"/>
              </a:solidFill>
              <a:effectLst/>
              <a:latin typeface="+mn-lt"/>
              <a:ea typeface="+mn-ea"/>
              <a:cs typeface="+mn-cs"/>
            </a:rPr>
            <a:t>今後も後世への負担を少しでも軽減するよう適正な事業実施を図り、財政の健全化に努めていく</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41" name="直線コネクタ 440"/>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2"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3" name="直線コネクタ 442"/>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5201</xdr:rowOff>
    </xdr:from>
    <xdr:to>
      <xdr:col>81</xdr:col>
      <xdr:colOff>44450</xdr:colOff>
      <xdr:row>22</xdr:row>
      <xdr:rowOff>12095</xdr:rowOff>
    </xdr:to>
    <xdr:cxnSp macro="">
      <xdr:nvCxnSpPr>
        <xdr:cNvPr id="446" name="直線コネクタ 445"/>
        <xdr:cNvCxnSpPr/>
      </xdr:nvCxnSpPr>
      <xdr:spPr>
        <a:xfrm flipV="1">
          <a:off x="16179800" y="3777101"/>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170499</xdr:rowOff>
    </xdr:from>
    <xdr:ext cx="762000" cy="259045"/>
    <xdr:sp macro="" textlink="">
      <xdr:nvSpPr>
        <xdr:cNvPr id="447" name="将来負担の状況平均値テキスト"/>
        <xdr:cNvSpPr txBox="1"/>
      </xdr:nvSpPr>
      <xdr:spPr>
        <a:xfrm>
          <a:off x="17106900" y="239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8" name="フローチャート: 判断 447"/>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58299</xdr:rowOff>
    </xdr:from>
    <xdr:to>
      <xdr:col>77</xdr:col>
      <xdr:colOff>44450</xdr:colOff>
      <xdr:row>22</xdr:row>
      <xdr:rowOff>12095</xdr:rowOff>
    </xdr:to>
    <xdr:cxnSp macro="">
      <xdr:nvCxnSpPr>
        <xdr:cNvPr id="449" name="直線コネクタ 448"/>
        <xdr:cNvCxnSpPr/>
      </xdr:nvCxnSpPr>
      <xdr:spPr>
        <a:xfrm>
          <a:off x="15290800" y="3658749"/>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50" name="フローチャート: 判断 449"/>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51" name="テキスト ボックス 450"/>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58299</xdr:rowOff>
    </xdr:from>
    <xdr:to>
      <xdr:col>72</xdr:col>
      <xdr:colOff>203200</xdr:colOff>
      <xdr:row>21</xdr:row>
      <xdr:rowOff>75535</xdr:rowOff>
    </xdr:to>
    <xdr:cxnSp macro="">
      <xdr:nvCxnSpPr>
        <xdr:cNvPr id="452" name="直線コネクタ 451"/>
        <xdr:cNvCxnSpPr/>
      </xdr:nvCxnSpPr>
      <xdr:spPr>
        <a:xfrm flipV="1">
          <a:off x="14401800" y="365874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3" name="フローチャート: 判断 452"/>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4" name="テキスト ボックス 453"/>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75535</xdr:rowOff>
    </xdr:from>
    <xdr:to>
      <xdr:col>68</xdr:col>
      <xdr:colOff>152400</xdr:colOff>
      <xdr:row>22</xdr:row>
      <xdr:rowOff>72995</xdr:rowOff>
    </xdr:to>
    <xdr:cxnSp macro="">
      <xdr:nvCxnSpPr>
        <xdr:cNvPr id="455" name="直線コネクタ 454"/>
        <xdr:cNvCxnSpPr/>
      </xdr:nvCxnSpPr>
      <xdr:spPr>
        <a:xfrm flipV="1">
          <a:off x="13512800" y="367598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6" name="フローチャート: 判断 455"/>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7" name="テキスト ボックス 456"/>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8" name="フローチャート: 判断 457"/>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9" name="テキスト ボックス 458"/>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125851</xdr:rowOff>
    </xdr:from>
    <xdr:to>
      <xdr:col>81</xdr:col>
      <xdr:colOff>95250</xdr:colOff>
      <xdr:row>22</xdr:row>
      <xdr:rowOff>56001</xdr:rowOff>
    </xdr:to>
    <xdr:sp macro="" textlink="">
      <xdr:nvSpPr>
        <xdr:cNvPr id="465" name="楕円 464"/>
        <xdr:cNvSpPr/>
      </xdr:nvSpPr>
      <xdr:spPr>
        <a:xfrm>
          <a:off x="16967200" y="37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97928</xdr:rowOff>
    </xdr:from>
    <xdr:ext cx="762000" cy="259045"/>
    <xdr:sp macro="" textlink="">
      <xdr:nvSpPr>
        <xdr:cNvPr id="466" name="将来負担の状況該当値テキスト"/>
        <xdr:cNvSpPr txBox="1"/>
      </xdr:nvSpPr>
      <xdr:spPr>
        <a:xfrm>
          <a:off x="17106900" y="369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132745</xdr:rowOff>
    </xdr:from>
    <xdr:to>
      <xdr:col>77</xdr:col>
      <xdr:colOff>95250</xdr:colOff>
      <xdr:row>22</xdr:row>
      <xdr:rowOff>62895</xdr:rowOff>
    </xdr:to>
    <xdr:sp macro="" textlink="">
      <xdr:nvSpPr>
        <xdr:cNvPr id="467" name="楕円 466"/>
        <xdr:cNvSpPr/>
      </xdr:nvSpPr>
      <xdr:spPr>
        <a:xfrm>
          <a:off x="16129000" y="37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47672</xdr:rowOff>
    </xdr:from>
    <xdr:ext cx="736600" cy="259045"/>
    <xdr:sp macro="" textlink="">
      <xdr:nvSpPr>
        <xdr:cNvPr id="468" name="テキスト ボックス 467"/>
        <xdr:cNvSpPr txBox="1"/>
      </xdr:nvSpPr>
      <xdr:spPr>
        <a:xfrm>
          <a:off x="15798800" y="381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7499</xdr:rowOff>
    </xdr:from>
    <xdr:to>
      <xdr:col>73</xdr:col>
      <xdr:colOff>44450</xdr:colOff>
      <xdr:row>21</xdr:row>
      <xdr:rowOff>109099</xdr:rowOff>
    </xdr:to>
    <xdr:sp macro="" textlink="">
      <xdr:nvSpPr>
        <xdr:cNvPr id="469" name="楕円 468"/>
        <xdr:cNvSpPr/>
      </xdr:nvSpPr>
      <xdr:spPr>
        <a:xfrm>
          <a:off x="15240000" y="36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93876</xdr:rowOff>
    </xdr:from>
    <xdr:ext cx="762000" cy="259045"/>
    <xdr:sp macro="" textlink="">
      <xdr:nvSpPr>
        <xdr:cNvPr id="470" name="テキスト ボックス 469"/>
        <xdr:cNvSpPr txBox="1"/>
      </xdr:nvSpPr>
      <xdr:spPr>
        <a:xfrm>
          <a:off x="14909800" y="369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24735</xdr:rowOff>
    </xdr:from>
    <xdr:to>
      <xdr:col>68</xdr:col>
      <xdr:colOff>203200</xdr:colOff>
      <xdr:row>21</xdr:row>
      <xdr:rowOff>126335</xdr:rowOff>
    </xdr:to>
    <xdr:sp macro="" textlink="">
      <xdr:nvSpPr>
        <xdr:cNvPr id="471" name="楕円 470"/>
        <xdr:cNvSpPr/>
      </xdr:nvSpPr>
      <xdr:spPr>
        <a:xfrm>
          <a:off x="14351000" y="36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111112</xdr:rowOff>
    </xdr:from>
    <xdr:ext cx="762000" cy="259045"/>
    <xdr:sp macro="" textlink="">
      <xdr:nvSpPr>
        <xdr:cNvPr id="472" name="テキスト ボックス 471"/>
        <xdr:cNvSpPr txBox="1"/>
      </xdr:nvSpPr>
      <xdr:spPr>
        <a:xfrm>
          <a:off x="14020800" y="37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22195</xdr:rowOff>
    </xdr:from>
    <xdr:to>
      <xdr:col>64</xdr:col>
      <xdr:colOff>152400</xdr:colOff>
      <xdr:row>22</xdr:row>
      <xdr:rowOff>123795</xdr:rowOff>
    </xdr:to>
    <xdr:sp macro="" textlink="">
      <xdr:nvSpPr>
        <xdr:cNvPr id="473" name="楕円 472"/>
        <xdr:cNvSpPr/>
      </xdr:nvSpPr>
      <xdr:spPr>
        <a:xfrm>
          <a:off x="13462000" y="37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108572</xdr:rowOff>
    </xdr:from>
    <xdr:ext cx="762000" cy="259045"/>
    <xdr:sp macro="" textlink="">
      <xdr:nvSpPr>
        <xdr:cNvPr id="474" name="テキスト ボックス 473"/>
        <xdr:cNvSpPr txBox="1"/>
      </xdr:nvSpPr>
      <xdr:spPr>
        <a:xfrm>
          <a:off x="13131800" y="388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55,333
55,122
855.67
47,919,289
45,874,752
1,163,457
26,668,527
56,764,650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人件費に係る経常収支比率は</a:t>
          </a:r>
          <a:r>
            <a:rPr lang="en-US" altLang="ja-JP" sz="1100" b="0" i="0" baseline="0">
              <a:solidFill>
                <a:schemeClr val="dk1"/>
              </a:solidFill>
              <a:effectLst/>
              <a:latin typeface="+mn-lt"/>
              <a:ea typeface="+mn-ea"/>
              <a:cs typeface="+mn-cs"/>
            </a:rPr>
            <a:t>25.3</a:t>
          </a:r>
          <a:r>
            <a:rPr lang="ja-JP" altLang="ja-JP" sz="1100" b="0" i="0" baseline="0">
              <a:solidFill>
                <a:schemeClr val="dk1"/>
              </a:solidFill>
              <a:effectLst/>
              <a:latin typeface="+mn-lt"/>
              <a:ea typeface="+mn-ea"/>
              <a:cs typeface="+mn-cs"/>
            </a:rPr>
            <a:t>％で前年度から</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ポイント上昇し、類似団体平均を上回った。平成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年３月に策定された第３次佐渡市集中改革プランでは平成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年度の職員数</a:t>
          </a:r>
          <a:r>
            <a:rPr lang="en-US" altLang="ja-JP" sz="1100" b="0" i="0" baseline="0">
              <a:solidFill>
                <a:schemeClr val="dk1"/>
              </a:solidFill>
              <a:effectLst/>
              <a:latin typeface="+mn-lt"/>
              <a:ea typeface="+mn-ea"/>
              <a:cs typeface="+mn-cs"/>
            </a:rPr>
            <a:t>1,279</a:t>
          </a:r>
          <a:r>
            <a:rPr lang="ja-JP" altLang="ja-JP" sz="1100" b="0" i="0" baseline="0">
              <a:solidFill>
                <a:schemeClr val="dk1"/>
              </a:solidFill>
              <a:effectLst/>
              <a:latin typeface="+mn-lt"/>
              <a:ea typeface="+mn-ea"/>
              <a:cs typeface="+mn-cs"/>
            </a:rPr>
            <a:t>人を基準として平成</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年度にかけて</a:t>
          </a:r>
          <a:r>
            <a:rPr lang="en-US" altLang="ja-JP" sz="1100" b="0" i="0" baseline="0">
              <a:solidFill>
                <a:schemeClr val="dk1"/>
              </a:solidFill>
              <a:effectLst/>
              <a:latin typeface="+mn-lt"/>
              <a:ea typeface="+mn-ea"/>
              <a:cs typeface="+mn-cs"/>
            </a:rPr>
            <a:t>103</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8.1</a:t>
          </a:r>
          <a:r>
            <a:rPr lang="ja-JP" altLang="ja-JP" sz="1100" b="0" i="0" baseline="0">
              <a:solidFill>
                <a:schemeClr val="dk1"/>
              </a:solidFill>
              <a:effectLst/>
              <a:latin typeface="+mn-lt"/>
              <a:ea typeface="+mn-ea"/>
              <a:cs typeface="+mn-cs"/>
            </a:rPr>
            <a:t>％）の削減を目標としている。</a:t>
          </a:r>
          <a:r>
            <a:rPr lang="ja-JP" altLang="ja-JP" sz="1100" b="0" i="0" baseline="0">
              <a:solidFill>
                <a:sysClr val="windowText" lastClr="000000"/>
              </a:solidFill>
              <a:effectLst/>
              <a:latin typeface="+mn-lt"/>
              <a:ea typeface="+mn-ea"/>
              <a:cs typeface="+mn-cs"/>
            </a:rPr>
            <a:t>進捗率は平成</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年</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月</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日現在で</a:t>
          </a:r>
          <a:r>
            <a:rPr lang="en-US" altLang="ja-JP" sz="1100" b="0" i="0" baseline="0">
              <a:solidFill>
                <a:sysClr val="windowText" lastClr="000000"/>
              </a:solidFill>
              <a:effectLst/>
              <a:latin typeface="+mn-lt"/>
              <a:ea typeface="+mn-ea"/>
              <a:cs typeface="+mn-cs"/>
            </a:rPr>
            <a:t>10.2</a:t>
          </a:r>
          <a:r>
            <a:rPr lang="ja-JP" altLang="ja-JP" sz="1100" b="0" i="0" baseline="0">
              <a:solidFill>
                <a:sysClr val="windowText" lastClr="000000"/>
              </a:solidFill>
              <a:effectLst/>
              <a:latin typeface="+mn-lt"/>
              <a:ea typeface="+mn-ea"/>
              <a:cs typeface="+mn-cs"/>
            </a:rPr>
            <a:t>％減で、削減数は</a:t>
          </a:r>
          <a:r>
            <a:rPr lang="en-US" altLang="ja-JP" sz="1100" b="0" i="0" baseline="0">
              <a:solidFill>
                <a:sysClr val="windowText" lastClr="000000"/>
              </a:solidFill>
              <a:effectLst/>
              <a:latin typeface="+mn-lt"/>
              <a:ea typeface="+mn-ea"/>
              <a:cs typeface="+mn-cs"/>
            </a:rPr>
            <a:t>131</a:t>
          </a:r>
          <a:r>
            <a:rPr lang="ja-JP" altLang="ja-JP" sz="1100" b="0" i="0" baseline="0">
              <a:solidFill>
                <a:sysClr val="windowText" lastClr="000000"/>
              </a:solidFill>
              <a:effectLst/>
              <a:latin typeface="+mn-lt"/>
              <a:ea typeface="+mn-ea"/>
              <a:cs typeface="+mn-cs"/>
            </a:rPr>
            <a:t>人となっている。今後も更なる行政改革を推進し、人件費の削減に努めていく。</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92710</xdr:rowOff>
    </xdr:to>
    <xdr:cxnSp macro="">
      <xdr:nvCxnSpPr>
        <xdr:cNvPr id="66" name="直線コネクタ 65"/>
        <xdr:cNvCxnSpPr/>
      </xdr:nvCxnSpPr>
      <xdr:spPr>
        <a:xfrm>
          <a:off x="3987800" y="6413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37</xdr:row>
      <xdr:rowOff>69850</xdr:rowOff>
    </xdr:to>
    <xdr:cxnSp macro="">
      <xdr:nvCxnSpPr>
        <xdr:cNvPr id="69" name="直線コネクタ 68"/>
        <xdr:cNvCxnSpPr/>
      </xdr:nvCxnSpPr>
      <xdr:spPr>
        <a:xfrm>
          <a:off x="3098800" y="6360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37</xdr:row>
      <xdr:rowOff>16510</xdr:rowOff>
    </xdr:to>
    <xdr:cxnSp macro="">
      <xdr:nvCxnSpPr>
        <xdr:cNvPr id="72" name="直線コネクタ 71"/>
        <xdr:cNvCxnSpPr/>
      </xdr:nvCxnSpPr>
      <xdr:spPr>
        <a:xfrm>
          <a:off x="2209800" y="6268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111760</xdr:rowOff>
    </xdr:to>
    <xdr:cxnSp macro="">
      <xdr:nvCxnSpPr>
        <xdr:cNvPr id="75" name="直線コネクタ 74"/>
        <xdr:cNvCxnSpPr/>
      </xdr:nvCxnSpPr>
      <xdr:spPr>
        <a:xfrm flipV="1">
          <a:off x="1320800" y="626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90" name="テキスト ボックス 89"/>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物件費に係る経常収支比率は類似団体平均よりやや低い</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％であるが、前年度から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昇している。物件費の内訳では、委託料と需用費が大きな割合を占めている。今後は学校や保育所等の施設統廃合により、公共施設の適正配置を行い、施設の管理委託料や修繕費等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127000</xdr:rowOff>
    </xdr:to>
    <xdr:cxnSp macro="">
      <xdr:nvCxnSpPr>
        <xdr:cNvPr id="127" name="直線コネクタ 126"/>
        <xdr:cNvCxnSpPr/>
      </xdr:nvCxnSpPr>
      <xdr:spPr>
        <a:xfrm>
          <a:off x="15671800" y="2824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81280</xdr:rowOff>
    </xdr:to>
    <xdr:cxnSp macro="">
      <xdr:nvCxnSpPr>
        <xdr:cNvPr id="130" name="直線コネクタ 129"/>
        <xdr:cNvCxnSpPr/>
      </xdr:nvCxnSpPr>
      <xdr:spPr>
        <a:xfrm>
          <a:off x="14782800" y="279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50800</xdr:rowOff>
    </xdr:to>
    <xdr:cxnSp macro="">
      <xdr:nvCxnSpPr>
        <xdr:cNvPr id="133" name="直線コネクタ 132"/>
        <xdr:cNvCxnSpPr/>
      </xdr:nvCxnSpPr>
      <xdr:spPr>
        <a:xfrm>
          <a:off x="13893800" y="277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27940</xdr:rowOff>
    </xdr:to>
    <xdr:cxnSp macro="">
      <xdr:nvCxnSpPr>
        <xdr:cNvPr id="136" name="直線コネクタ 135"/>
        <xdr:cNvCxnSpPr/>
      </xdr:nvCxnSpPr>
      <xdr:spPr>
        <a:xfrm>
          <a:off x="13004800" y="2748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6" name="楕円 145"/>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7"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8" name="楕円 147"/>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49" name="テキスト ボックス 148"/>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1" name="テキスト ボックス 15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2" name="楕円 151"/>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88917</xdr:rowOff>
    </xdr:from>
    <xdr:ext cx="762000" cy="259045"/>
    <xdr:sp macro="" textlink="">
      <xdr:nvSpPr>
        <xdr:cNvPr id="153" name="テキスト ボックス 152"/>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4" name="楕円 153"/>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5" name="テキスト ボックス 154"/>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扶助費に係る経常収支比率は</a:t>
          </a:r>
          <a:r>
            <a:rPr lang="en-US" altLang="ja-JP" sz="1100" b="0" i="0" baseline="0">
              <a:solidFill>
                <a:schemeClr val="dk1"/>
              </a:solidFill>
              <a:effectLst/>
              <a:latin typeface="+mn-lt"/>
              <a:ea typeface="+mn-ea"/>
              <a:cs typeface="+mn-cs"/>
            </a:rPr>
            <a:t>6.4</a:t>
          </a:r>
          <a:r>
            <a:rPr lang="ja-JP" altLang="ja-JP" sz="1100" b="0" i="0" baseline="0">
              <a:solidFill>
                <a:schemeClr val="dk1"/>
              </a:solidFill>
              <a:effectLst/>
              <a:latin typeface="+mn-lt"/>
              <a:ea typeface="+mn-ea"/>
              <a:cs typeface="+mn-cs"/>
            </a:rPr>
            <a:t>％で前年度から</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減少し</a:t>
          </a:r>
          <a:r>
            <a:rPr lang="ja-JP" altLang="ja-JP" sz="1100" b="0" i="0" baseline="0">
              <a:solidFill>
                <a:schemeClr val="dk1"/>
              </a:solidFill>
              <a:effectLst/>
              <a:latin typeface="+mn-lt"/>
              <a:ea typeface="+mn-ea"/>
              <a:cs typeface="+mn-cs"/>
            </a:rPr>
            <a:t>、類似団体では低い比率となっている。</a:t>
          </a:r>
          <a:r>
            <a:rPr lang="ja-JP" altLang="en-US" sz="1100" b="0" i="0" baseline="0">
              <a:solidFill>
                <a:schemeClr val="dk1"/>
              </a:solidFill>
              <a:effectLst/>
              <a:latin typeface="+mn-lt"/>
              <a:ea typeface="+mn-ea"/>
              <a:cs typeface="+mn-cs"/>
            </a:rPr>
            <a:t>扶助費の</a:t>
          </a:r>
          <a:r>
            <a:rPr lang="ja-JP" altLang="ja-JP" sz="1100" b="0" i="0" baseline="0">
              <a:solidFill>
                <a:schemeClr val="dk1"/>
              </a:solidFill>
              <a:effectLst/>
              <a:latin typeface="+mn-lt"/>
              <a:ea typeface="+mn-ea"/>
              <a:cs typeface="+mn-cs"/>
            </a:rPr>
            <a:t>決算額は年々増加する傾向</a:t>
          </a:r>
          <a:r>
            <a:rPr lang="ja-JP" altLang="en-US" sz="1100" b="0" i="0" baseline="0">
              <a:solidFill>
                <a:schemeClr val="dk1"/>
              </a:solidFill>
              <a:effectLst/>
              <a:latin typeface="+mn-lt"/>
              <a:ea typeface="+mn-ea"/>
              <a:cs typeface="+mn-cs"/>
            </a:rPr>
            <a:t>にあったが、平成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年度は臨時福祉給付金給付事業、生活保護費等の減により減少した。</a:t>
          </a:r>
          <a:r>
            <a:rPr lang="ja-JP" altLang="ja-JP" sz="1100" b="0" i="0" baseline="0">
              <a:solidFill>
                <a:schemeClr val="dk1"/>
              </a:solidFill>
              <a:effectLst/>
              <a:latin typeface="+mn-lt"/>
              <a:ea typeface="+mn-ea"/>
              <a:cs typeface="+mn-cs"/>
            </a:rPr>
            <a:t>義務的経費の性質のため抑制には困難な面もある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扶助費の性質を考慮しながらも、歳出の適正化により今後の上昇傾向に歯止めをかけるよう努めていく。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100330</xdr:rowOff>
    </xdr:from>
    <xdr:to>
      <xdr:col>24</xdr:col>
      <xdr:colOff>25400</xdr:colOff>
      <xdr:row>53</xdr:row>
      <xdr:rowOff>107950</xdr:rowOff>
    </xdr:to>
    <xdr:cxnSp macro="">
      <xdr:nvCxnSpPr>
        <xdr:cNvPr id="188" name="直線コネクタ 187"/>
        <xdr:cNvCxnSpPr/>
      </xdr:nvCxnSpPr>
      <xdr:spPr>
        <a:xfrm flipV="1">
          <a:off x="3987800" y="9187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92710</xdr:rowOff>
    </xdr:from>
    <xdr:to>
      <xdr:col>19</xdr:col>
      <xdr:colOff>187325</xdr:colOff>
      <xdr:row>53</xdr:row>
      <xdr:rowOff>107950</xdr:rowOff>
    </xdr:to>
    <xdr:cxnSp macro="">
      <xdr:nvCxnSpPr>
        <xdr:cNvPr id="191" name="直線コネクタ 190"/>
        <xdr:cNvCxnSpPr/>
      </xdr:nvCxnSpPr>
      <xdr:spPr>
        <a:xfrm>
          <a:off x="3098800" y="9179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92710</xdr:rowOff>
    </xdr:to>
    <xdr:cxnSp macro="">
      <xdr:nvCxnSpPr>
        <xdr:cNvPr id="194" name="直線コネクタ 193"/>
        <xdr:cNvCxnSpPr/>
      </xdr:nvCxnSpPr>
      <xdr:spPr>
        <a:xfrm>
          <a:off x="2209800" y="9156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69850</xdr:rowOff>
    </xdr:to>
    <xdr:cxnSp macro="">
      <xdr:nvCxnSpPr>
        <xdr:cNvPr id="197" name="直線コネクタ 196"/>
        <xdr:cNvCxnSpPr/>
      </xdr:nvCxnSpPr>
      <xdr:spPr>
        <a:xfrm>
          <a:off x="1320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49530</xdr:rowOff>
    </xdr:from>
    <xdr:to>
      <xdr:col>24</xdr:col>
      <xdr:colOff>76200</xdr:colOff>
      <xdr:row>53</xdr:row>
      <xdr:rowOff>151130</xdr:rowOff>
    </xdr:to>
    <xdr:sp macro="" textlink="">
      <xdr:nvSpPr>
        <xdr:cNvPr id="207" name="楕円 206"/>
        <xdr:cNvSpPr/>
      </xdr:nvSpPr>
      <xdr:spPr>
        <a:xfrm>
          <a:off x="47752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129557</xdr:rowOff>
    </xdr:from>
    <xdr:ext cx="762000" cy="259045"/>
    <xdr:sp macro="" textlink="">
      <xdr:nvSpPr>
        <xdr:cNvPr id="208" name="扶助費該当値テキスト"/>
        <xdr:cNvSpPr txBox="1"/>
      </xdr:nvSpPr>
      <xdr:spPr>
        <a:xfrm>
          <a:off x="4914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9" name="楕円 208"/>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10" name="テキスト ボックス 209"/>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41910</xdr:rowOff>
    </xdr:from>
    <xdr:to>
      <xdr:col>15</xdr:col>
      <xdr:colOff>149225</xdr:colOff>
      <xdr:row>53</xdr:row>
      <xdr:rowOff>143510</xdr:rowOff>
    </xdr:to>
    <xdr:sp macro="" textlink="">
      <xdr:nvSpPr>
        <xdr:cNvPr id="211" name="楕円 210"/>
        <xdr:cNvSpPr/>
      </xdr:nvSpPr>
      <xdr:spPr>
        <a:xfrm>
          <a:off x="3048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153687</xdr:rowOff>
    </xdr:from>
    <xdr:ext cx="762000" cy="259045"/>
    <xdr:sp macro="" textlink="">
      <xdr:nvSpPr>
        <xdr:cNvPr id="212" name="テキスト ボックス 211"/>
        <xdr:cNvSpPr txBox="1"/>
      </xdr:nvSpPr>
      <xdr:spPr>
        <a:xfrm>
          <a:off x="2717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3" name="楕円 212"/>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4" name="テキスト ボックス 213"/>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5" name="楕円 214"/>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6" name="テキスト ボックス 215"/>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その他に係る経常収支比率は</a:t>
          </a:r>
          <a:r>
            <a:rPr lang="en-US" altLang="ja-JP" sz="1100" b="0" i="0" baseline="0">
              <a:solidFill>
                <a:schemeClr val="dk1"/>
              </a:solidFill>
              <a:effectLst/>
              <a:latin typeface="+mn-lt"/>
              <a:ea typeface="+mn-ea"/>
              <a:cs typeface="+mn-cs"/>
            </a:rPr>
            <a:t>17.6</a:t>
          </a:r>
          <a:r>
            <a:rPr lang="ja-JP" altLang="ja-JP" sz="1100" b="0" i="0" baseline="0">
              <a:solidFill>
                <a:schemeClr val="dk1"/>
              </a:solidFill>
              <a:effectLst/>
              <a:latin typeface="+mn-lt"/>
              <a:ea typeface="+mn-ea"/>
              <a:cs typeface="+mn-cs"/>
            </a:rPr>
            <a:t>％となり、前年度の</a:t>
          </a:r>
          <a:r>
            <a:rPr lang="en-US" altLang="ja-JP" sz="1100" b="0" i="0" baseline="0">
              <a:solidFill>
                <a:schemeClr val="dk1"/>
              </a:solidFill>
              <a:effectLst/>
              <a:latin typeface="+mn-lt"/>
              <a:ea typeface="+mn-ea"/>
              <a:cs typeface="+mn-cs"/>
            </a:rPr>
            <a:t>18.9</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した。要因としては、水道事業会計に対する出資金</a:t>
          </a:r>
          <a:r>
            <a:rPr lang="ja-JP" altLang="en-US" sz="1100" b="0" i="0" baseline="0">
              <a:solidFill>
                <a:schemeClr val="dk1"/>
              </a:solidFill>
              <a:effectLst/>
              <a:latin typeface="+mn-lt"/>
              <a:ea typeface="+mn-ea"/>
              <a:cs typeface="+mn-cs"/>
            </a:rPr>
            <a:t>は増加したものの、道路除雪事業などの減により維持補修費が減額となったほか、</a:t>
          </a:r>
          <a:r>
            <a:rPr lang="ja-JP" altLang="ja-JP" sz="1100" b="0" i="0" baseline="0">
              <a:solidFill>
                <a:schemeClr val="dk1"/>
              </a:solidFill>
              <a:effectLst/>
              <a:latin typeface="+mn-lt"/>
              <a:ea typeface="+mn-ea"/>
              <a:cs typeface="+mn-cs"/>
            </a:rPr>
            <a:t>特別会計への繰出金</a:t>
          </a:r>
          <a:r>
            <a:rPr lang="ja-JP" altLang="en-US" sz="1100" b="0" i="0" baseline="0">
              <a:solidFill>
                <a:schemeClr val="dk1"/>
              </a:solidFill>
              <a:effectLst/>
              <a:latin typeface="+mn-lt"/>
              <a:ea typeface="+mn-ea"/>
              <a:cs typeface="+mn-cs"/>
            </a:rPr>
            <a:t>が減少したことが挙げられる。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事業の見直しを行うことにより、繰出金の圧縮に努めていく。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76381</xdr:rowOff>
    </xdr:from>
    <xdr:to>
      <xdr:col>82</xdr:col>
      <xdr:colOff>107950</xdr:colOff>
      <xdr:row>57</xdr:row>
      <xdr:rowOff>161290</xdr:rowOff>
    </xdr:to>
    <xdr:cxnSp macro="">
      <xdr:nvCxnSpPr>
        <xdr:cNvPr id="251" name="直線コネクタ 250"/>
        <xdr:cNvCxnSpPr/>
      </xdr:nvCxnSpPr>
      <xdr:spPr>
        <a:xfrm flipV="1">
          <a:off x="15671800" y="9849031"/>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95976</xdr:rowOff>
    </xdr:from>
    <xdr:to>
      <xdr:col>78</xdr:col>
      <xdr:colOff>69850</xdr:colOff>
      <xdr:row>57</xdr:row>
      <xdr:rowOff>161290</xdr:rowOff>
    </xdr:to>
    <xdr:cxnSp macro="">
      <xdr:nvCxnSpPr>
        <xdr:cNvPr id="254" name="直線コネクタ 253"/>
        <xdr:cNvCxnSpPr/>
      </xdr:nvCxnSpPr>
      <xdr:spPr>
        <a:xfrm>
          <a:off x="14782800" y="986862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95976</xdr:rowOff>
    </xdr:to>
    <xdr:cxnSp macro="">
      <xdr:nvCxnSpPr>
        <xdr:cNvPr id="257" name="直線コネクタ 256"/>
        <xdr:cNvCxnSpPr/>
      </xdr:nvCxnSpPr>
      <xdr:spPr>
        <a:xfrm>
          <a:off x="13893800" y="979678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50256</xdr:rowOff>
    </xdr:to>
    <xdr:cxnSp macro="">
      <xdr:nvCxnSpPr>
        <xdr:cNvPr id="260" name="直線コネクタ 259"/>
        <xdr:cNvCxnSpPr/>
      </xdr:nvCxnSpPr>
      <xdr:spPr>
        <a:xfrm flipV="1">
          <a:off x="13004800" y="97967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152054</xdr:rowOff>
    </xdr:from>
    <xdr:ext cx="762000" cy="259045"/>
    <xdr:sp macro="" textlink="">
      <xdr:nvSpPr>
        <xdr:cNvPr id="262" name="テキスト ボックス 261"/>
        <xdr:cNvSpPr txBox="1"/>
      </xdr:nvSpPr>
      <xdr:spPr>
        <a:xfrm>
          <a:off x="13512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25581</xdr:rowOff>
    </xdr:from>
    <xdr:to>
      <xdr:col>82</xdr:col>
      <xdr:colOff>158750</xdr:colOff>
      <xdr:row>57</xdr:row>
      <xdr:rowOff>127181</xdr:rowOff>
    </xdr:to>
    <xdr:sp macro="" textlink="">
      <xdr:nvSpPr>
        <xdr:cNvPr id="270" name="楕円 269"/>
        <xdr:cNvSpPr/>
      </xdr:nvSpPr>
      <xdr:spPr>
        <a:xfrm>
          <a:off x="164592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169108</xdr:rowOff>
    </xdr:from>
    <xdr:ext cx="762000" cy="259045"/>
    <xdr:sp macro="" textlink="">
      <xdr:nvSpPr>
        <xdr:cNvPr id="271" name="その他該当値テキスト"/>
        <xdr:cNvSpPr txBox="1"/>
      </xdr:nvSpPr>
      <xdr:spPr>
        <a:xfrm>
          <a:off x="16598900" y="977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72" name="楕円 271"/>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73" name="テキスト ボックス 272"/>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45176</xdr:rowOff>
    </xdr:from>
    <xdr:to>
      <xdr:col>74</xdr:col>
      <xdr:colOff>31750</xdr:colOff>
      <xdr:row>57</xdr:row>
      <xdr:rowOff>146776</xdr:rowOff>
    </xdr:to>
    <xdr:sp macro="" textlink="">
      <xdr:nvSpPr>
        <xdr:cNvPr id="274" name="楕円 273"/>
        <xdr:cNvSpPr/>
      </xdr:nvSpPr>
      <xdr:spPr>
        <a:xfrm>
          <a:off x="14732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131553</xdr:rowOff>
    </xdr:from>
    <xdr:ext cx="762000" cy="259045"/>
    <xdr:sp macro="" textlink="">
      <xdr:nvSpPr>
        <xdr:cNvPr id="275" name="テキスト ボックス 274"/>
        <xdr:cNvSpPr txBox="1"/>
      </xdr:nvSpPr>
      <xdr:spPr>
        <a:xfrm>
          <a:off x="14401800" y="99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6" name="楕円 275"/>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7" name="テキスト ボックス 276"/>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170906</xdr:rowOff>
    </xdr:from>
    <xdr:to>
      <xdr:col>65</xdr:col>
      <xdr:colOff>53975</xdr:colOff>
      <xdr:row>57</xdr:row>
      <xdr:rowOff>101056</xdr:rowOff>
    </xdr:to>
    <xdr:sp macro="" textlink="">
      <xdr:nvSpPr>
        <xdr:cNvPr id="278" name="楕円 277"/>
        <xdr:cNvSpPr/>
      </xdr:nvSpPr>
      <xdr:spPr>
        <a:xfrm>
          <a:off x="12954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85833</xdr:rowOff>
    </xdr:from>
    <xdr:ext cx="762000" cy="259045"/>
    <xdr:sp macro="" textlink="">
      <xdr:nvSpPr>
        <xdr:cNvPr id="279" name="テキスト ボックス 278"/>
        <xdr:cNvSpPr txBox="1"/>
      </xdr:nvSpPr>
      <xdr:spPr>
        <a:xfrm>
          <a:off x="12623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補助費等に係る経常収支比率は、類似団体平均を下回る</a:t>
          </a:r>
          <a:r>
            <a:rPr lang="en-US" altLang="ja-JP" sz="1100" b="0" i="0" baseline="0">
              <a:solidFill>
                <a:schemeClr val="dk1"/>
              </a:solidFill>
              <a:effectLst/>
              <a:latin typeface="+mn-lt"/>
              <a:ea typeface="+mn-ea"/>
              <a:cs typeface="+mn-cs"/>
            </a:rPr>
            <a:t>5.4</a:t>
          </a:r>
          <a:r>
            <a:rPr lang="ja-JP" altLang="ja-JP" sz="1100" b="0" i="0" baseline="0">
              <a:solidFill>
                <a:schemeClr val="dk1"/>
              </a:solidFill>
              <a:effectLst/>
              <a:latin typeface="+mn-lt"/>
              <a:ea typeface="+mn-ea"/>
              <a:cs typeface="+mn-cs"/>
            </a:rPr>
            <a:t>％となっている。補助費等については、「行政改革大綱」等に基づき、類似事業及び同一・同種団体に対する補助金等の整理統合を行い、第三者機関による補助金の目的、妥当性、効果を検証し、補助金の見直しと終期の設定を推進していきたい。そのうえで目的を達成した補助金等を廃止するなどして今後も一層の見直し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86995</xdr:rowOff>
    </xdr:from>
    <xdr:to>
      <xdr:col>82</xdr:col>
      <xdr:colOff>107950</xdr:colOff>
      <xdr:row>35</xdr:row>
      <xdr:rowOff>149860</xdr:rowOff>
    </xdr:to>
    <xdr:cxnSp macro="">
      <xdr:nvCxnSpPr>
        <xdr:cNvPr id="307" name="直線コネクタ 306"/>
        <xdr:cNvCxnSpPr/>
      </xdr:nvCxnSpPr>
      <xdr:spPr>
        <a:xfrm>
          <a:off x="15671800" y="608774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86995</xdr:rowOff>
    </xdr:from>
    <xdr:to>
      <xdr:col>78</xdr:col>
      <xdr:colOff>69850</xdr:colOff>
      <xdr:row>35</xdr:row>
      <xdr:rowOff>98425</xdr:rowOff>
    </xdr:to>
    <xdr:cxnSp macro="">
      <xdr:nvCxnSpPr>
        <xdr:cNvPr id="310" name="直線コネクタ 309"/>
        <xdr:cNvCxnSpPr/>
      </xdr:nvCxnSpPr>
      <xdr:spPr>
        <a:xfrm flipV="1">
          <a:off x="14782800" y="60877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75565</xdr:rowOff>
    </xdr:from>
    <xdr:to>
      <xdr:col>73</xdr:col>
      <xdr:colOff>180975</xdr:colOff>
      <xdr:row>35</xdr:row>
      <xdr:rowOff>98425</xdr:rowOff>
    </xdr:to>
    <xdr:cxnSp macro="">
      <xdr:nvCxnSpPr>
        <xdr:cNvPr id="313" name="直線コネクタ 312"/>
        <xdr:cNvCxnSpPr/>
      </xdr:nvCxnSpPr>
      <xdr:spPr>
        <a:xfrm>
          <a:off x="13893800" y="60763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75565</xdr:rowOff>
    </xdr:from>
    <xdr:to>
      <xdr:col>69</xdr:col>
      <xdr:colOff>92075</xdr:colOff>
      <xdr:row>35</xdr:row>
      <xdr:rowOff>98425</xdr:rowOff>
    </xdr:to>
    <xdr:cxnSp macro="">
      <xdr:nvCxnSpPr>
        <xdr:cNvPr id="316" name="直線コネクタ 315"/>
        <xdr:cNvCxnSpPr/>
      </xdr:nvCxnSpPr>
      <xdr:spPr>
        <a:xfrm flipV="1">
          <a:off x="13004800" y="60763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26" name="楕円 325"/>
        <xdr:cNvSpPr/>
      </xdr:nvSpPr>
      <xdr:spPr>
        <a:xfrm>
          <a:off x="164592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115587</xdr:rowOff>
    </xdr:from>
    <xdr:ext cx="762000" cy="259045"/>
    <xdr:sp macro="" textlink="">
      <xdr:nvSpPr>
        <xdr:cNvPr id="327" name="補助費等該当値テキスト"/>
        <xdr:cNvSpPr txBox="1"/>
      </xdr:nvSpPr>
      <xdr:spPr>
        <a:xfrm>
          <a:off x="16598900" y="594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36195</xdr:rowOff>
    </xdr:from>
    <xdr:to>
      <xdr:col>78</xdr:col>
      <xdr:colOff>120650</xdr:colOff>
      <xdr:row>35</xdr:row>
      <xdr:rowOff>137795</xdr:rowOff>
    </xdr:to>
    <xdr:sp macro="" textlink="">
      <xdr:nvSpPr>
        <xdr:cNvPr id="328" name="楕円 327"/>
        <xdr:cNvSpPr/>
      </xdr:nvSpPr>
      <xdr:spPr>
        <a:xfrm>
          <a:off x="156210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macro="" textlink="">
      <xdr:nvSpPr>
        <xdr:cNvPr id="329" name="テキスト ボックス 328"/>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47625</xdr:rowOff>
    </xdr:from>
    <xdr:to>
      <xdr:col>74</xdr:col>
      <xdr:colOff>31750</xdr:colOff>
      <xdr:row>35</xdr:row>
      <xdr:rowOff>149225</xdr:rowOff>
    </xdr:to>
    <xdr:sp macro="" textlink="">
      <xdr:nvSpPr>
        <xdr:cNvPr id="330" name="楕円 329"/>
        <xdr:cNvSpPr/>
      </xdr:nvSpPr>
      <xdr:spPr>
        <a:xfrm>
          <a:off x="14732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159402</xdr:rowOff>
    </xdr:from>
    <xdr:ext cx="762000" cy="259045"/>
    <xdr:sp macro="" textlink="">
      <xdr:nvSpPr>
        <xdr:cNvPr id="331" name="テキスト ボックス 330"/>
        <xdr:cNvSpPr txBox="1"/>
      </xdr:nvSpPr>
      <xdr:spPr>
        <a:xfrm>
          <a:off x="14401800" y="58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24765</xdr:rowOff>
    </xdr:from>
    <xdr:to>
      <xdr:col>69</xdr:col>
      <xdr:colOff>142875</xdr:colOff>
      <xdr:row>35</xdr:row>
      <xdr:rowOff>126365</xdr:rowOff>
    </xdr:to>
    <xdr:sp macro="" textlink="">
      <xdr:nvSpPr>
        <xdr:cNvPr id="332" name="楕円 331"/>
        <xdr:cNvSpPr/>
      </xdr:nvSpPr>
      <xdr:spPr>
        <a:xfrm>
          <a:off x="138430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136542</xdr:rowOff>
    </xdr:from>
    <xdr:ext cx="762000" cy="259045"/>
    <xdr:sp macro="" textlink="">
      <xdr:nvSpPr>
        <xdr:cNvPr id="333" name="テキスト ボックス 332"/>
        <xdr:cNvSpPr txBox="1"/>
      </xdr:nvSpPr>
      <xdr:spPr>
        <a:xfrm>
          <a:off x="13512800" y="57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47625</xdr:rowOff>
    </xdr:from>
    <xdr:to>
      <xdr:col>65</xdr:col>
      <xdr:colOff>53975</xdr:colOff>
      <xdr:row>35</xdr:row>
      <xdr:rowOff>149225</xdr:rowOff>
    </xdr:to>
    <xdr:sp macro="" textlink="">
      <xdr:nvSpPr>
        <xdr:cNvPr id="334" name="楕円 333"/>
        <xdr:cNvSpPr/>
      </xdr:nvSpPr>
      <xdr:spPr>
        <a:xfrm>
          <a:off x="12954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159402</xdr:rowOff>
    </xdr:from>
    <xdr:ext cx="762000" cy="259045"/>
    <xdr:sp macro="" textlink="">
      <xdr:nvSpPr>
        <xdr:cNvPr id="335" name="テキスト ボックス 334"/>
        <xdr:cNvSpPr txBox="1"/>
      </xdr:nvSpPr>
      <xdr:spPr>
        <a:xfrm>
          <a:off x="12623800" y="58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公債費に係る経常収支比率は</a:t>
          </a:r>
          <a:r>
            <a:rPr lang="en-US" altLang="ja-JP" sz="1100" b="0" i="0" baseline="0">
              <a:solidFill>
                <a:schemeClr val="dk1"/>
              </a:solidFill>
              <a:effectLst/>
              <a:latin typeface="+mn-lt"/>
              <a:ea typeface="+mn-ea"/>
              <a:cs typeface="+mn-cs"/>
            </a:rPr>
            <a:t>23.7</a:t>
          </a:r>
          <a:r>
            <a:rPr lang="ja-JP" altLang="ja-JP" sz="1100" b="0" i="0" baseline="0">
              <a:solidFill>
                <a:schemeClr val="dk1"/>
              </a:solidFill>
              <a:effectLst/>
              <a:latin typeface="+mn-lt"/>
              <a:ea typeface="+mn-ea"/>
              <a:cs typeface="+mn-cs"/>
            </a:rPr>
            <a:t>％で前年度から</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依然として非常に重い負担となっており、類似団体平均</a:t>
          </a:r>
          <a:r>
            <a:rPr lang="en-US" altLang="ja-JP" sz="1100" b="0" i="0" baseline="0">
              <a:solidFill>
                <a:schemeClr val="dk1"/>
              </a:solidFill>
              <a:effectLst/>
              <a:latin typeface="+mn-lt"/>
              <a:ea typeface="+mn-ea"/>
              <a:cs typeface="+mn-cs"/>
            </a:rPr>
            <a:t>18.3</a:t>
          </a:r>
          <a:r>
            <a:rPr lang="ja-JP" altLang="ja-JP" sz="1100" b="0" i="0" baseline="0">
              <a:solidFill>
                <a:schemeClr val="dk1"/>
              </a:solidFill>
              <a:effectLst/>
              <a:latin typeface="+mn-lt"/>
              <a:ea typeface="+mn-ea"/>
              <a:cs typeface="+mn-cs"/>
            </a:rPr>
            <a:t>％を大きく上回っている。今後も事業を計画的かつ適正に実施することにより、財政の健全化に努めていく。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131899</xdr:rowOff>
    </xdr:from>
    <xdr:to>
      <xdr:col>24</xdr:col>
      <xdr:colOff>25400</xdr:colOff>
      <xdr:row>80</xdr:row>
      <xdr:rowOff>12700</xdr:rowOff>
    </xdr:to>
    <xdr:cxnSp macro="">
      <xdr:nvCxnSpPr>
        <xdr:cNvPr id="370" name="直線コネクタ 369"/>
        <xdr:cNvCxnSpPr/>
      </xdr:nvCxnSpPr>
      <xdr:spPr>
        <a:xfrm flipV="1">
          <a:off x="3987800" y="1367644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164556</xdr:rowOff>
    </xdr:from>
    <xdr:to>
      <xdr:col>19</xdr:col>
      <xdr:colOff>187325</xdr:colOff>
      <xdr:row>80</xdr:row>
      <xdr:rowOff>12700</xdr:rowOff>
    </xdr:to>
    <xdr:cxnSp macro="">
      <xdr:nvCxnSpPr>
        <xdr:cNvPr id="373" name="直線コネクタ 372"/>
        <xdr:cNvCxnSpPr/>
      </xdr:nvCxnSpPr>
      <xdr:spPr>
        <a:xfrm>
          <a:off x="3098800" y="137091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105773</xdr:rowOff>
    </xdr:from>
    <xdr:to>
      <xdr:col>15</xdr:col>
      <xdr:colOff>98425</xdr:colOff>
      <xdr:row>79</xdr:row>
      <xdr:rowOff>164556</xdr:rowOff>
    </xdr:to>
    <xdr:cxnSp macro="">
      <xdr:nvCxnSpPr>
        <xdr:cNvPr id="376" name="直線コネクタ 375"/>
        <xdr:cNvCxnSpPr/>
      </xdr:nvCxnSpPr>
      <xdr:spPr>
        <a:xfrm>
          <a:off x="2209800" y="1365032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105773</xdr:rowOff>
    </xdr:from>
    <xdr:to>
      <xdr:col>11</xdr:col>
      <xdr:colOff>9525</xdr:colOff>
      <xdr:row>79</xdr:row>
      <xdr:rowOff>105773</xdr:rowOff>
    </xdr:to>
    <xdr:cxnSp macro="">
      <xdr:nvCxnSpPr>
        <xdr:cNvPr id="379" name="直線コネクタ 378"/>
        <xdr:cNvCxnSpPr/>
      </xdr:nvCxnSpPr>
      <xdr:spPr>
        <a:xfrm>
          <a:off x="1320800" y="136503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81099</xdr:rowOff>
    </xdr:from>
    <xdr:to>
      <xdr:col>24</xdr:col>
      <xdr:colOff>76200</xdr:colOff>
      <xdr:row>80</xdr:row>
      <xdr:rowOff>11249</xdr:rowOff>
    </xdr:to>
    <xdr:sp macro="" textlink="">
      <xdr:nvSpPr>
        <xdr:cNvPr id="389" name="楕円 388"/>
        <xdr:cNvSpPr/>
      </xdr:nvSpPr>
      <xdr:spPr>
        <a:xfrm>
          <a:off x="4775200" y="136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53176</xdr:rowOff>
    </xdr:from>
    <xdr:ext cx="762000" cy="259045"/>
    <xdr:sp macro="" textlink="">
      <xdr:nvSpPr>
        <xdr:cNvPr id="390" name="公債費該当値テキスト"/>
        <xdr:cNvSpPr txBox="1"/>
      </xdr:nvSpPr>
      <xdr:spPr>
        <a:xfrm>
          <a:off x="4914900" y="13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391" name="楕円 390"/>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92" name="テキスト ボックス 391"/>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113756</xdr:rowOff>
    </xdr:from>
    <xdr:to>
      <xdr:col>15</xdr:col>
      <xdr:colOff>149225</xdr:colOff>
      <xdr:row>80</xdr:row>
      <xdr:rowOff>43906</xdr:rowOff>
    </xdr:to>
    <xdr:sp macro="" textlink="">
      <xdr:nvSpPr>
        <xdr:cNvPr id="393" name="楕円 392"/>
        <xdr:cNvSpPr/>
      </xdr:nvSpPr>
      <xdr:spPr>
        <a:xfrm>
          <a:off x="3048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28683</xdr:rowOff>
    </xdr:from>
    <xdr:ext cx="762000" cy="259045"/>
    <xdr:sp macro="" textlink="">
      <xdr:nvSpPr>
        <xdr:cNvPr id="394" name="テキスト ボックス 393"/>
        <xdr:cNvSpPr txBox="1"/>
      </xdr:nvSpPr>
      <xdr:spPr>
        <a:xfrm>
          <a:off x="2717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54973</xdr:rowOff>
    </xdr:from>
    <xdr:to>
      <xdr:col>11</xdr:col>
      <xdr:colOff>60325</xdr:colOff>
      <xdr:row>79</xdr:row>
      <xdr:rowOff>156573</xdr:rowOff>
    </xdr:to>
    <xdr:sp macro="" textlink="">
      <xdr:nvSpPr>
        <xdr:cNvPr id="395" name="楕円 394"/>
        <xdr:cNvSpPr/>
      </xdr:nvSpPr>
      <xdr:spPr>
        <a:xfrm>
          <a:off x="21590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141350</xdr:rowOff>
    </xdr:from>
    <xdr:ext cx="762000" cy="259045"/>
    <xdr:sp macro="" textlink="">
      <xdr:nvSpPr>
        <xdr:cNvPr id="396" name="テキスト ボックス 395"/>
        <xdr:cNvSpPr txBox="1"/>
      </xdr:nvSpPr>
      <xdr:spPr>
        <a:xfrm>
          <a:off x="1828800" y="1368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54973</xdr:rowOff>
    </xdr:from>
    <xdr:to>
      <xdr:col>6</xdr:col>
      <xdr:colOff>171450</xdr:colOff>
      <xdr:row>79</xdr:row>
      <xdr:rowOff>156573</xdr:rowOff>
    </xdr:to>
    <xdr:sp macro="" textlink="">
      <xdr:nvSpPr>
        <xdr:cNvPr id="397" name="楕円 396"/>
        <xdr:cNvSpPr/>
      </xdr:nvSpPr>
      <xdr:spPr>
        <a:xfrm>
          <a:off x="12700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141350</xdr:rowOff>
    </xdr:from>
    <xdr:ext cx="762000" cy="259045"/>
    <xdr:sp macro="" textlink="">
      <xdr:nvSpPr>
        <xdr:cNvPr id="398" name="テキスト ボックス 397"/>
        <xdr:cNvSpPr txBox="1"/>
      </xdr:nvSpPr>
      <xdr:spPr>
        <a:xfrm>
          <a:off x="939800" y="1368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公債費以外に係る経常収支比率は</a:t>
          </a:r>
          <a:r>
            <a:rPr lang="en-US" altLang="ja-JP" sz="1100" b="0" i="0" baseline="0">
              <a:solidFill>
                <a:schemeClr val="dk1"/>
              </a:solidFill>
              <a:effectLst/>
              <a:latin typeface="+mn-lt"/>
              <a:ea typeface="+mn-ea"/>
              <a:cs typeface="+mn-cs"/>
            </a:rPr>
            <a:t>68.2</a:t>
          </a:r>
          <a:r>
            <a:rPr lang="ja-JP" altLang="ja-JP" sz="1100" b="0" i="0" baseline="0">
              <a:solidFill>
                <a:schemeClr val="dk1"/>
              </a:solidFill>
              <a:effectLst/>
              <a:latin typeface="+mn-lt"/>
              <a:ea typeface="+mn-ea"/>
              <a:cs typeface="+mn-cs"/>
            </a:rPr>
            <a:t>％となり、前年度から</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ポイント上昇した。その要因としては、経常一般財源である普通交付税の減、</a:t>
          </a:r>
          <a:r>
            <a:rPr kumimoji="1" lang="ja-JP" altLang="ja-JP" sz="1100">
              <a:solidFill>
                <a:schemeClr val="dk1"/>
              </a:solidFill>
              <a:effectLst/>
              <a:latin typeface="+mn-lt"/>
              <a:ea typeface="+mn-ea"/>
              <a:cs typeface="+mn-cs"/>
            </a:rPr>
            <a:t>臨時財政対策債の減</a:t>
          </a:r>
          <a:r>
            <a:rPr lang="ja-JP" altLang="ja-JP" sz="1100" b="0" i="0" baseline="0">
              <a:solidFill>
                <a:schemeClr val="dk1"/>
              </a:solidFill>
              <a:effectLst/>
              <a:latin typeface="+mn-lt"/>
              <a:ea typeface="+mn-ea"/>
              <a:cs typeface="+mn-cs"/>
            </a:rPr>
            <a:t>などが挙げられる。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74422</xdr:rowOff>
    </xdr:from>
    <xdr:to>
      <xdr:col>82</xdr:col>
      <xdr:colOff>107950</xdr:colOff>
      <xdr:row>75</xdr:row>
      <xdr:rowOff>101854</xdr:rowOff>
    </xdr:to>
    <xdr:cxnSp macro="">
      <xdr:nvCxnSpPr>
        <xdr:cNvPr id="429" name="直線コネクタ 428"/>
        <xdr:cNvCxnSpPr/>
      </xdr:nvCxnSpPr>
      <xdr:spPr>
        <a:xfrm>
          <a:off x="15671800" y="129331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75</xdr:row>
      <xdr:rowOff>74422</xdr:rowOff>
    </xdr:to>
    <xdr:cxnSp macro="">
      <xdr:nvCxnSpPr>
        <xdr:cNvPr id="432" name="直線コネクタ 431"/>
        <xdr:cNvCxnSpPr/>
      </xdr:nvCxnSpPr>
      <xdr:spPr>
        <a:xfrm>
          <a:off x="14782800" y="128371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4" name="テキスト ボックス 433"/>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170434</xdr:rowOff>
    </xdr:from>
    <xdr:to>
      <xdr:col>73</xdr:col>
      <xdr:colOff>180975</xdr:colOff>
      <xdr:row>74</xdr:row>
      <xdr:rowOff>149860</xdr:rowOff>
    </xdr:to>
    <xdr:cxnSp macro="">
      <xdr:nvCxnSpPr>
        <xdr:cNvPr id="435" name="直線コネクタ 434"/>
        <xdr:cNvCxnSpPr/>
      </xdr:nvCxnSpPr>
      <xdr:spPr>
        <a:xfrm>
          <a:off x="13893800" y="1268628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170434</xdr:rowOff>
    </xdr:from>
    <xdr:to>
      <xdr:col>69</xdr:col>
      <xdr:colOff>92075</xdr:colOff>
      <xdr:row>74</xdr:row>
      <xdr:rowOff>8128</xdr:rowOff>
    </xdr:to>
    <xdr:cxnSp macro="">
      <xdr:nvCxnSpPr>
        <xdr:cNvPr id="438" name="直線コネクタ 437"/>
        <xdr:cNvCxnSpPr/>
      </xdr:nvCxnSpPr>
      <xdr:spPr>
        <a:xfrm flipV="1">
          <a:off x="13004800" y="126862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48" name="楕円 447"/>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49" name="公債費以外該当値テキスト"/>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23622</xdr:rowOff>
    </xdr:from>
    <xdr:to>
      <xdr:col>78</xdr:col>
      <xdr:colOff>120650</xdr:colOff>
      <xdr:row>75</xdr:row>
      <xdr:rowOff>125222</xdr:rowOff>
    </xdr:to>
    <xdr:sp macro="" textlink="">
      <xdr:nvSpPr>
        <xdr:cNvPr id="450" name="楕円 449"/>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135399</xdr:rowOff>
    </xdr:from>
    <xdr:ext cx="736600" cy="259045"/>
    <xdr:sp macro="" textlink="">
      <xdr:nvSpPr>
        <xdr:cNvPr id="451" name="テキスト ボックス 450"/>
        <xdr:cNvSpPr txBox="1"/>
      </xdr:nvSpPr>
      <xdr:spPr>
        <a:xfrm>
          <a:off x="15290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52" name="楕円 451"/>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53" name="テキスト ボックス 452"/>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119634</xdr:rowOff>
    </xdr:from>
    <xdr:to>
      <xdr:col>69</xdr:col>
      <xdr:colOff>142875</xdr:colOff>
      <xdr:row>74</xdr:row>
      <xdr:rowOff>49784</xdr:rowOff>
    </xdr:to>
    <xdr:sp macro="" textlink="">
      <xdr:nvSpPr>
        <xdr:cNvPr id="454" name="楕円 453"/>
        <xdr:cNvSpPr/>
      </xdr:nvSpPr>
      <xdr:spPr>
        <a:xfrm>
          <a:off x="13843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59961</xdr:rowOff>
    </xdr:from>
    <xdr:ext cx="762000" cy="259045"/>
    <xdr:sp macro="" textlink="">
      <xdr:nvSpPr>
        <xdr:cNvPr id="455" name="テキスト ボックス 454"/>
        <xdr:cNvSpPr txBox="1"/>
      </xdr:nvSpPr>
      <xdr:spPr>
        <a:xfrm>
          <a:off x="13512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128778</xdr:rowOff>
    </xdr:from>
    <xdr:to>
      <xdr:col>65</xdr:col>
      <xdr:colOff>53975</xdr:colOff>
      <xdr:row>74</xdr:row>
      <xdr:rowOff>58928</xdr:rowOff>
    </xdr:to>
    <xdr:sp macro="" textlink="">
      <xdr:nvSpPr>
        <xdr:cNvPr id="456" name="楕円 455"/>
        <xdr:cNvSpPr/>
      </xdr:nvSpPr>
      <xdr:spPr>
        <a:xfrm>
          <a:off x="12954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69105</xdr:rowOff>
    </xdr:from>
    <xdr:ext cx="762000" cy="259045"/>
    <xdr:sp macro="" textlink="">
      <xdr:nvSpPr>
        <xdr:cNvPr id="457" name="テキスト ボックス 456"/>
        <xdr:cNvSpPr txBox="1"/>
      </xdr:nvSpPr>
      <xdr:spPr>
        <a:xfrm>
          <a:off x="12623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137690</xdr:rowOff>
    </xdr:from>
    <xdr:to>
      <xdr:col>29</xdr:col>
      <xdr:colOff>127000</xdr:colOff>
      <xdr:row>11</xdr:row>
      <xdr:rowOff>160338</xdr:rowOff>
    </xdr:to>
    <xdr:cxnSp macro="">
      <xdr:nvCxnSpPr>
        <xdr:cNvPr id="52" name="直線コネクタ 51"/>
        <xdr:cNvCxnSpPr/>
      </xdr:nvCxnSpPr>
      <xdr:spPr bwMode="auto">
        <a:xfrm flipV="1">
          <a:off x="5003800" y="2071265"/>
          <a:ext cx="647700" cy="22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160338</xdr:rowOff>
    </xdr:from>
    <xdr:to>
      <xdr:col>26</xdr:col>
      <xdr:colOff>50800</xdr:colOff>
      <xdr:row>12</xdr:row>
      <xdr:rowOff>25349</xdr:rowOff>
    </xdr:to>
    <xdr:cxnSp macro="">
      <xdr:nvCxnSpPr>
        <xdr:cNvPr id="55" name="直線コネクタ 54"/>
        <xdr:cNvCxnSpPr/>
      </xdr:nvCxnSpPr>
      <xdr:spPr bwMode="auto">
        <a:xfrm flipV="1">
          <a:off x="4305300" y="2093913"/>
          <a:ext cx="698500" cy="36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25349</xdr:rowOff>
    </xdr:from>
    <xdr:to>
      <xdr:col>22</xdr:col>
      <xdr:colOff>114300</xdr:colOff>
      <xdr:row>12</xdr:row>
      <xdr:rowOff>38379</xdr:rowOff>
    </xdr:to>
    <xdr:cxnSp macro="">
      <xdr:nvCxnSpPr>
        <xdr:cNvPr id="58" name="直線コネクタ 57"/>
        <xdr:cNvCxnSpPr/>
      </xdr:nvCxnSpPr>
      <xdr:spPr bwMode="auto">
        <a:xfrm flipV="1">
          <a:off x="3606800" y="2130374"/>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38379</xdr:rowOff>
    </xdr:from>
    <xdr:to>
      <xdr:col>18</xdr:col>
      <xdr:colOff>177800</xdr:colOff>
      <xdr:row>12</xdr:row>
      <xdr:rowOff>88459</xdr:rowOff>
    </xdr:to>
    <xdr:cxnSp macro="">
      <xdr:nvCxnSpPr>
        <xdr:cNvPr id="61" name="直線コネクタ 60"/>
        <xdr:cNvCxnSpPr/>
      </xdr:nvCxnSpPr>
      <xdr:spPr bwMode="auto">
        <a:xfrm flipV="1">
          <a:off x="2908300" y="2143404"/>
          <a:ext cx="698500" cy="50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86890</xdr:rowOff>
    </xdr:from>
    <xdr:to>
      <xdr:col>29</xdr:col>
      <xdr:colOff>177800</xdr:colOff>
      <xdr:row>12</xdr:row>
      <xdr:rowOff>17040</xdr:rowOff>
    </xdr:to>
    <xdr:sp macro="" textlink="">
      <xdr:nvSpPr>
        <xdr:cNvPr id="71" name="楕円 70"/>
        <xdr:cNvSpPr/>
      </xdr:nvSpPr>
      <xdr:spPr bwMode="auto">
        <a:xfrm>
          <a:off x="5600700" y="2020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33567</xdr:rowOff>
    </xdr:from>
    <xdr:ext cx="762000" cy="259045"/>
    <xdr:sp macro="" textlink="">
      <xdr:nvSpPr>
        <xdr:cNvPr id="72" name="人口1人当たり決算額の推移該当値テキスト130"/>
        <xdr:cNvSpPr txBox="1"/>
      </xdr:nvSpPr>
      <xdr:spPr>
        <a:xfrm>
          <a:off x="5740400" y="196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109538</xdr:rowOff>
    </xdr:from>
    <xdr:to>
      <xdr:col>26</xdr:col>
      <xdr:colOff>101600</xdr:colOff>
      <xdr:row>12</xdr:row>
      <xdr:rowOff>39688</xdr:rowOff>
    </xdr:to>
    <xdr:sp macro="" textlink="">
      <xdr:nvSpPr>
        <xdr:cNvPr id="73" name="楕円 72"/>
        <xdr:cNvSpPr/>
      </xdr:nvSpPr>
      <xdr:spPr bwMode="auto">
        <a:xfrm>
          <a:off x="4953000" y="204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49865</xdr:rowOff>
    </xdr:from>
    <xdr:ext cx="736600" cy="259045"/>
    <xdr:sp macro="" textlink="">
      <xdr:nvSpPr>
        <xdr:cNvPr id="74" name="テキスト ボックス 73"/>
        <xdr:cNvSpPr txBox="1"/>
      </xdr:nvSpPr>
      <xdr:spPr>
        <a:xfrm>
          <a:off x="4622800" y="1811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145999</xdr:rowOff>
    </xdr:from>
    <xdr:to>
      <xdr:col>22</xdr:col>
      <xdr:colOff>165100</xdr:colOff>
      <xdr:row>12</xdr:row>
      <xdr:rowOff>76149</xdr:rowOff>
    </xdr:to>
    <xdr:sp macro="" textlink="">
      <xdr:nvSpPr>
        <xdr:cNvPr id="75" name="楕円 74"/>
        <xdr:cNvSpPr/>
      </xdr:nvSpPr>
      <xdr:spPr bwMode="auto">
        <a:xfrm>
          <a:off x="4254500" y="2079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86326</xdr:rowOff>
    </xdr:from>
    <xdr:ext cx="762000" cy="259045"/>
    <xdr:sp macro="" textlink="">
      <xdr:nvSpPr>
        <xdr:cNvPr id="76" name="テキスト ボックス 75"/>
        <xdr:cNvSpPr txBox="1"/>
      </xdr:nvSpPr>
      <xdr:spPr>
        <a:xfrm>
          <a:off x="3924300" y="184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159029</xdr:rowOff>
    </xdr:from>
    <xdr:to>
      <xdr:col>19</xdr:col>
      <xdr:colOff>38100</xdr:colOff>
      <xdr:row>12</xdr:row>
      <xdr:rowOff>89179</xdr:rowOff>
    </xdr:to>
    <xdr:sp macro="" textlink="">
      <xdr:nvSpPr>
        <xdr:cNvPr id="77" name="楕円 76"/>
        <xdr:cNvSpPr/>
      </xdr:nvSpPr>
      <xdr:spPr bwMode="auto">
        <a:xfrm>
          <a:off x="3556000" y="2092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99356</xdr:rowOff>
    </xdr:from>
    <xdr:ext cx="762000" cy="259045"/>
    <xdr:sp macro="" textlink="">
      <xdr:nvSpPr>
        <xdr:cNvPr id="78" name="テキスト ボックス 77"/>
        <xdr:cNvSpPr txBox="1"/>
      </xdr:nvSpPr>
      <xdr:spPr>
        <a:xfrm>
          <a:off x="3225800" y="186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37659</xdr:rowOff>
    </xdr:from>
    <xdr:to>
      <xdr:col>15</xdr:col>
      <xdr:colOff>101600</xdr:colOff>
      <xdr:row>12</xdr:row>
      <xdr:rowOff>139259</xdr:rowOff>
    </xdr:to>
    <xdr:sp macro="" textlink="">
      <xdr:nvSpPr>
        <xdr:cNvPr id="79" name="楕円 78"/>
        <xdr:cNvSpPr/>
      </xdr:nvSpPr>
      <xdr:spPr bwMode="auto">
        <a:xfrm>
          <a:off x="2857500" y="214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149436</xdr:rowOff>
    </xdr:from>
    <xdr:ext cx="762000" cy="259045"/>
    <xdr:sp macro="" textlink="">
      <xdr:nvSpPr>
        <xdr:cNvPr id="80" name="テキスト ボックス 79"/>
        <xdr:cNvSpPr txBox="1"/>
      </xdr:nvSpPr>
      <xdr:spPr>
        <a:xfrm>
          <a:off x="2527300" y="191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29662</xdr:rowOff>
    </xdr:from>
    <xdr:to>
      <xdr:col>29</xdr:col>
      <xdr:colOff>127000</xdr:colOff>
      <xdr:row>34</xdr:row>
      <xdr:rowOff>90858</xdr:rowOff>
    </xdr:to>
    <xdr:cxnSp macro="">
      <xdr:nvCxnSpPr>
        <xdr:cNvPr id="112" name="直線コネクタ 111"/>
        <xdr:cNvCxnSpPr/>
      </xdr:nvCxnSpPr>
      <xdr:spPr bwMode="auto">
        <a:xfrm>
          <a:off x="5003800" y="6297112"/>
          <a:ext cx="647700" cy="61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29662</xdr:rowOff>
    </xdr:from>
    <xdr:to>
      <xdr:col>26</xdr:col>
      <xdr:colOff>50800</xdr:colOff>
      <xdr:row>34</xdr:row>
      <xdr:rowOff>46853</xdr:rowOff>
    </xdr:to>
    <xdr:cxnSp macro="">
      <xdr:nvCxnSpPr>
        <xdr:cNvPr id="115" name="直線コネクタ 114"/>
        <xdr:cNvCxnSpPr/>
      </xdr:nvCxnSpPr>
      <xdr:spPr bwMode="auto">
        <a:xfrm flipV="1">
          <a:off x="4305300" y="6297112"/>
          <a:ext cx="698500" cy="17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30919</xdr:rowOff>
    </xdr:from>
    <xdr:to>
      <xdr:col>22</xdr:col>
      <xdr:colOff>114300</xdr:colOff>
      <xdr:row>34</xdr:row>
      <xdr:rowOff>46853</xdr:rowOff>
    </xdr:to>
    <xdr:cxnSp macro="">
      <xdr:nvCxnSpPr>
        <xdr:cNvPr id="118" name="直線コネクタ 117"/>
        <xdr:cNvCxnSpPr/>
      </xdr:nvCxnSpPr>
      <xdr:spPr bwMode="auto">
        <a:xfrm>
          <a:off x="3606800" y="6298369"/>
          <a:ext cx="698500" cy="15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30051</xdr:rowOff>
    </xdr:from>
    <xdr:to>
      <xdr:col>18</xdr:col>
      <xdr:colOff>177800</xdr:colOff>
      <xdr:row>34</xdr:row>
      <xdr:rowOff>30919</xdr:rowOff>
    </xdr:to>
    <xdr:cxnSp macro="">
      <xdr:nvCxnSpPr>
        <xdr:cNvPr id="121" name="直線コネクタ 120"/>
        <xdr:cNvCxnSpPr/>
      </xdr:nvCxnSpPr>
      <xdr:spPr bwMode="auto">
        <a:xfrm>
          <a:off x="2908300" y="6297501"/>
          <a:ext cx="698500" cy="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40058</xdr:rowOff>
    </xdr:from>
    <xdr:to>
      <xdr:col>29</xdr:col>
      <xdr:colOff>177800</xdr:colOff>
      <xdr:row>34</xdr:row>
      <xdr:rowOff>141658</xdr:rowOff>
    </xdr:to>
    <xdr:sp macro="" textlink="">
      <xdr:nvSpPr>
        <xdr:cNvPr id="131" name="楕円 130"/>
        <xdr:cNvSpPr/>
      </xdr:nvSpPr>
      <xdr:spPr bwMode="auto">
        <a:xfrm>
          <a:off x="5600700" y="6307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329635</xdr:rowOff>
    </xdr:from>
    <xdr:ext cx="762000" cy="259045"/>
    <xdr:sp macro="" textlink="">
      <xdr:nvSpPr>
        <xdr:cNvPr id="132" name="人口1人当たり決算額の推移該当値テキスト445"/>
        <xdr:cNvSpPr txBox="1"/>
      </xdr:nvSpPr>
      <xdr:spPr>
        <a:xfrm>
          <a:off x="5740400" y="625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321762</xdr:rowOff>
    </xdr:from>
    <xdr:to>
      <xdr:col>26</xdr:col>
      <xdr:colOff>101600</xdr:colOff>
      <xdr:row>34</xdr:row>
      <xdr:rowOff>80462</xdr:rowOff>
    </xdr:to>
    <xdr:sp macro="" textlink="">
      <xdr:nvSpPr>
        <xdr:cNvPr id="133" name="楕円 132"/>
        <xdr:cNvSpPr/>
      </xdr:nvSpPr>
      <xdr:spPr bwMode="auto">
        <a:xfrm>
          <a:off x="4953000" y="6246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90639</xdr:rowOff>
    </xdr:from>
    <xdr:ext cx="736600" cy="259045"/>
    <xdr:sp macro="" textlink="">
      <xdr:nvSpPr>
        <xdr:cNvPr id="134" name="テキスト ボックス 133"/>
        <xdr:cNvSpPr txBox="1"/>
      </xdr:nvSpPr>
      <xdr:spPr>
        <a:xfrm>
          <a:off x="4622800" y="6015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338953</xdr:rowOff>
    </xdr:from>
    <xdr:to>
      <xdr:col>22</xdr:col>
      <xdr:colOff>165100</xdr:colOff>
      <xdr:row>34</xdr:row>
      <xdr:rowOff>97653</xdr:rowOff>
    </xdr:to>
    <xdr:sp macro="" textlink="">
      <xdr:nvSpPr>
        <xdr:cNvPr id="135" name="楕円 134"/>
        <xdr:cNvSpPr/>
      </xdr:nvSpPr>
      <xdr:spPr bwMode="auto">
        <a:xfrm>
          <a:off x="4254500" y="6263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107830</xdr:rowOff>
    </xdr:from>
    <xdr:ext cx="762000" cy="259045"/>
    <xdr:sp macro="" textlink="">
      <xdr:nvSpPr>
        <xdr:cNvPr id="136" name="テキスト ボックス 135"/>
        <xdr:cNvSpPr txBox="1"/>
      </xdr:nvSpPr>
      <xdr:spPr>
        <a:xfrm>
          <a:off x="3924300" y="603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323019</xdr:rowOff>
    </xdr:from>
    <xdr:to>
      <xdr:col>19</xdr:col>
      <xdr:colOff>38100</xdr:colOff>
      <xdr:row>34</xdr:row>
      <xdr:rowOff>81719</xdr:rowOff>
    </xdr:to>
    <xdr:sp macro="" textlink="">
      <xdr:nvSpPr>
        <xdr:cNvPr id="137" name="楕円 136"/>
        <xdr:cNvSpPr/>
      </xdr:nvSpPr>
      <xdr:spPr bwMode="auto">
        <a:xfrm>
          <a:off x="3556000" y="6247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91896</xdr:rowOff>
    </xdr:from>
    <xdr:ext cx="762000" cy="259045"/>
    <xdr:sp macro="" textlink="">
      <xdr:nvSpPr>
        <xdr:cNvPr id="138" name="テキスト ボックス 137"/>
        <xdr:cNvSpPr txBox="1"/>
      </xdr:nvSpPr>
      <xdr:spPr>
        <a:xfrm>
          <a:off x="3225800" y="601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322151</xdr:rowOff>
    </xdr:from>
    <xdr:to>
      <xdr:col>15</xdr:col>
      <xdr:colOff>101600</xdr:colOff>
      <xdr:row>34</xdr:row>
      <xdr:rowOff>80851</xdr:rowOff>
    </xdr:to>
    <xdr:sp macro="" textlink="">
      <xdr:nvSpPr>
        <xdr:cNvPr id="139" name="楕円 138"/>
        <xdr:cNvSpPr/>
      </xdr:nvSpPr>
      <xdr:spPr bwMode="auto">
        <a:xfrm>
          <a:off x="2857500" y="624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91028</xdr:rowOff>
    </xdr:from>
    <xdr:ext cx="762000" cy="259045"/>
    <xdr:sp macro="" textlink="">
      <xdr:nvSpPr>
        <xdr:cNvPr id="140" name="テキスト ボックス 139"/>
        <xdr:cNvSpPr txBox="1"/>
      </xdr:nvSpPr>
      <xdr:spPr>
        <a:xfrm>
          <a:off x="2527300" y="601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55,333
55,122
855.67
47,919,289
45,874,752
1,163,457
26,668,527
56,764,650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39949</xdr:rowOff>
    </xdr:from>
    <xdr:to>
      <xdr:col>24</xdr:col>
      <xdr:colOff>63500</xdr:colOff>
      <xdr:row>31</xdr:row>
      <xdr:rowOff>66058</xdr:rowOff>
    </xdr:to>
    <xdr:cxnSp macro="">
      <xdr:nvCxnSpPr>
        <xdr:cNvPr id="63" name="直線コネクタ 62"/>
        <xdr:cNvCxnSpPr/>
      </xdr:nvCxnSpPr>
      <xdr:spPr>
        <a:xfrm flipV="1">
          <a:off x="3797300" y="5354899"/>
          <a:ext cx="838200" cy="2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66058</xdr:rowOff>
    </xdr:from>
    <xdr:to>
      <xdr:col>19</xdr:col>
      <xdr:colOff>177800</xdr:colOff>
      <xdr:row>31</xdr:row>
      <xdr:rowOff>79170</xdr:rowOff>
    </xdr:to>
    <xdr:cxnSp macro="">
      <xdr:nvCxnSpPr>
        <xdr:cNvPr id="66" name="直線コネクタ 65"/>
        <xdr:cNvCxnSpPr/>
      </xdr:nvCxnSpPr>
      <xdr:spPr>
        <a:xfrm flipV="1">
          <a:off x="2908300" y="5381008"/>
          <a:ext cx="889000" cy="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79170</xdr:rowOff>
    </xdr:from>
    <xdr:to>
      <xdr:col>15</xdr:col>
      <xdr:colOff>50800</xdr:colOff>
      <xdr:row>31</xdr:row>
      <xdr:rowOff>124106</xdr:rowOff>
    </xdr:to>
    <xdr:cxnSp macro="">
      <xdr:nvCxnSpPr>
        <xdr:cNvPr id="69" name="直線コネクタ 68"/>
        <xdr:cNvCxnSpPr/>
      </xdr:nvCxnSpPr>
      <xdr:spPr>
        <a:xfrm flipV="1">
          <a:off x="2019300" y="5394120"/>
          <a:ext cx="889000" cy="4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124106</xdr:rowOff>
    </xdr:from>
    <xdr:to>
      <xdr:col>10</xdr:col>
      <xdr:colOff>114300</xdr:colOff>
      <xdr:row>31</xdr:row>
      <xdr:rowOff>137349</xdr:rowOff>
    </xdr:to>
    <xdr:cxnSp macro="">
      <xdr:nvCxnSpPr>
        <xdr:cNvPr id="72" name="直線コネクタ 71"/>
        <xdr:cNvCxnSpPr/>
      </xdr:nvCxnSpPr>
      <xdr:spPr>
        <a:xfrm flipV="1">
          <a:off x="1130300" y="5439056"/>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160599</xdr:rowOff>
    </xdr:from>
    <xdr:to>
      <xdr:col>24</xdr:col>
      <xdr:colOff>114300</xdr:colOff>
      <xdr:row>31</xdr:row>
      <xdr:rowOff>90749</xdr:rowOff>
    </xdr:to>
    <xdr:sp macro="" textlink="">
      <xdr:nvSpPr>
        <xdr:cNvPr id="82" name="楕円 81"/>
        <xdr:cNvSpPr/>
      </xdr:nvSpPr>
      <xdr:spPr>
        <a:xfrm>
          <a:off x="4584700" y="530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113626</xdr:rowOff>
    </xdr:from>
    <xdr:ext cx="599010" cy="259045"/>
    <xdr:sp macro="" textlink="">
      <xdr:nvSpPr>
        <xdr:cNvPr id="83" name="人件費該当値テキスト"/>
        <xdr:cNvSpPr txBox="1"/>
      </xdr:nvSpPr>
      <xdr:spPr>
        <a:xfrm>
          <a:off x="4686300" y="52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15258</xdr:rowOff>
    </xdr:from>
    <xdr:to>
      <xdr:col>20</xdr:col>
      <xdr:colOff>38100</xdr:colOff>
      <xdr:row>31</xdr:row>
      <xdr:rowOff>116858</xdr:rowOff>
    </xdr:to>
    <xdr:sp macro="" textlink="">
      <xdr:nvSpPr>
        <xdr:cNvPr id="84" name="楕円 83"/>
        <xdr:cNvSpPr/>
      </xdr:nvSpPr>
      <xdr:spPr>
        <a:xfrm>
          <a:off x="3746500" y="53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133385</xdr:rowOff>
    </xdr:from>
    <xdr:ext cx="599010" cy="259045"/>
    <xdr:sp macro="" textlink="">
      <xdr:nvSpPr>
        <xdr:cNvPr id="85" name="テキスト ボックス 84"/>
        <xdr:cNvSpPr txBox="1"/>
      </xdr:nvSpPr>
      <xdr:spPr>
        <a:xfrm>
          <a:off x="3497795" y="510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28370</xdr:rowOff>
    </xdr:from>
    <xdr:to>
      <xdr:col>15</xdr:col>
      <xdr:colOff>101600</xdr:colOff>
      <xdr:row>31</xdr:row>
      <xdr:rowOff>129970</xdr:rowOff>
    </xdr:to>
    <xdr:sp macro="" textlink="">
      <xdr:nvSpPr>
        <xdr:cNvPr id="86" name="楕円 85"/>
        <xdr:cNvSpPr/>
      </xdr:nvSpPr>
      <xdr:spPr>
        <a:xfrm>
          <a:off x="2857500" y="53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146497</xdr:rowOff>
    </xdr:from>
    <xdr:ext cx="599010" cy="259045"/>
    <xdr:sp macro="" textlink="">
      <xdr:nvSpPr>
        <xdr:cNvPr id="87" name="テキスト ボックス 86"/>
        <xdr:cNvSpPr txBox="1"/>
      </xdr:nvSpPr>
      <xdr:spPr>
        <a:xfrm>
          <a:off x="2608795" y="511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73306</xdr:rowOff>
    </xdr:from>
    <xdr:to>
      <xdr:col>10</xdr:col>
      <xdr:colOff>165100</xdr:colOff>
      <xdr:row>32</xdr:row>
      <xdr:rowOff>3456</xdr:rowOff>
    </xdr:to>
    <xdr:sp macro="" textlink="">
      <xdr:nvSpPr>
        <xdr:cNvPr id="88" name="楕円 87"/>
        <xdr:cNvSpPr/>
      </xdr:nvSpPr>
      <xdr:spPr>
        <a:xfrm>
          <a:off x="1968500" y="538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19983</xdr:rowOff>
    </xdr:from>
    <xdr:ext cx="599010" cy="259045"/>
    <xdr:sp macro="" textlink="">
      <xdr:nvSpPr>
        <xdr:cNvPr id="89" name="テキスト ボックス 88"/>
        <xdr:cNvSpPr txBox="1"/>
      </xdr:nvSpPr>
      <xdr:spPr>
        <a:xfrm>
          <a:off x="1719795" y="516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86549</xdr:rowOff>
    </xdr:from>
    <xdr:to>
      <xdr:col>6</xdr:col>
      <xdr:colOff>38100</xdr:colOff>
      <xdr:row>32</xdr:row>
      <xdr:rowOff>16699</xdr:rowOff>
    </xdr:to>
    <xdr:sp macro="" textlink="">
      <xdr:nvSpPr>
        <xdr:cNvPr id="90" name="楕円 89"/>
        <xdr:cNvSpPr/>
      </xdr:nvSpPr>
      <xdr:spPr>
        <a:xfrm>
          <a:off x="1079500" y="540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33226</xdr:rowOff>
    </xdr:from>
    <xdr:ext cx="599010" cy="259045"/>
    <xdr:sp macro="" textlink="">
      <xdr:nvSpPr>
        <xdr:cNvPr id="91" name="テキスト ボックス 90"/>
        <xdr:cNvSpPr txBox="1"/>
      </xdr:nvSpPr>
      <xdr:spPr>
        <a:xfrm>
          <a:off x="830795" y="517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137495</xdr:rowOff>
    </xdr:from>
    <xdr:to>
      <xdr:col>24</xdr:col>
      <xdr:colOff>63500</xdr:colOff>
      <xdr:row>51</xdr:row>
      <xdr:rowOff>79742</xdr:rowOff>
    </xdr:to>
    <xdr:cxnSp macro="">
      <xdr:nvCxnSpPr>
        <xdr:cNvPr id="123" name="直線コネクタ 122"/>
        <xdr:cNvCxnSpPr/>
      </xdr:nvCxnSpPr>
      <xdr:spPr>
        <a:xfrm flipV="1">
          <a:off x="3797300" y="8709995"/>
          <a:ext cx="838200" cy="1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79742</xdr:rowOff>
    </xdr:from>
    <xdr:to>
      <xdr:col>19</xdr:col>
      <xdr:colOff>177800</xdr:colOff>
      <xdr:row>51</xdr:row>
      <xdr:rowOff>135699</xdr:rowOff>
    </xdr:to>
    <xdr:cxnSp macro="">
      <xdr:nvCxnSpPr>
        <xdr:cNvPr id="126" name="直線コネクタ 125"/>
        <xdr:cNvCxnSpPr/>
      </xdr:nvCxnSpPr>
      <xdr:spPr>
        <a:xfrm flipV="1">
          <a:off x="2908300" y="8823692"/>
          <a:ext cx="889000" cy="5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110668</xdr:rowOff>
    </xdr:from>
    <xdr:to>
      <xdr:col>15</xdr:col>
      <xdr:colOff>50800</xdr:colOff>
      <xdr:row>51</xdr:row>
      <xdr:rowOff>135699</xdr:rowOff>
    </xdr:to>
    <xdr:cxnSp macro="">
      <xdr:nvCxnSpPr>
        <xdr:cNvPr id="129" name="直線コネクタ 128"/>
        <xdr:cNvCxnSpPr/>
      </xdr:nvCxnSpPr>
      <xdr:spPr>
        <a:xfrm>
          <a:off x="2019300" y="8854618"/>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110668</xdr:rowOff>
    </xdr:from>
    <xdr:to>
      <xdr:col>10</xdr:col>
      <xdr:colOff>114300</xdr:colOff>
      <xdr:row>52</xdr:row>
      <xdr:rowOff>30935</xdr:rowOff>
    </xdr:to>
    <xdr:cxnSp macro="">
      <xdr:nvCxnSpPr>
        <xdr:cNvPr id="132" name="直線コネクタ 131"/>
        <xdr:cNvCxnSpPr/>
      </xdr:nvCxnSpPr>
      <xdr:spPr>
        <a:xfrm flipV="1">
          <a:off x="1130300" y="8854618"/>
          <a:ext cx="889000" cy="9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133229</xdr:rowOff>
    </xdr:from>
    <xdr:ext cx="534377" cy="259045"/>
    <xdr:sp macro="" textlink="">
      <xdr:nvSpPr>
        <xdr:cNvPr id="134" name="テキスト ボックス 133"/>
        <xdr:cNvSpPr txBox="1"/>
      </xdr:nvSpPr>
      <xdr:spPr>
        <a:xfrm>
          <a:off x="1752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86695</xdr:rowOff>
    </xdr:from>
    <xdr:to>
      <xdr:col>24</xdr:col>
      <xdr:colOff>114300</xdr:colOff>
      <xdr:row>51</xdr:row>
      <xdr:rowOff>16845</xdr:rowOff>
    </xdr:to>
    <xdr:sp macro="" textlink="">
      <xdr:nvSpPr>
        <xdr:cNvPr id="142" name="楕円 141"/>
        <xdr:cNvSpPr/>
      </xdr:nvSpPr>
      <xdr:spPr>
        <a:xfrm>
          <a:off x="4584700" y="86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1622</xdr:rowOff>
    </xdr:from>
    <xdr:ext cx="599010" cy="259045"/>
    <xdr:sp macro="" textlink="">
      <xdr:nvSpPr>
        <xdr:cNvPr id="143" name="物件費該当値テキスト"/>
        <xdr:cNvSpPr txBox="1"/>
      </xdr:nvSpPr>
      <xdr:spPr>
        <a:xfrm>
          <a:off x="4686300" y="857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28942</xdr:rowOff>
    </xdr:from>
    <xdr:to>
      <xdr:col>20</xdr:col>
      <xdr:colOff>38100</xdr:colOff>
      <xdr:row>51</xdr:row>
      <xdr:rowOff>130542</xdr:rowOff>
    </xdr:to>
    <xdr:sp macro="" textlink="">
      <xdr:nvSpPr>
        <xdr:cNvPr id="144" name="楕円 143"/>
        <xdr:cNvSpPr/>
      </xdr:nvSpPr>
      <xdr:spPr>
        <a:xfrm>
          <a:off x="3746500" y="87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147069</xdr:rowOff>
    </xdr:from>
    <xdr:ext cx="599010" cy="259045"/>
    <xdr:sp macro="" textlink="">
      <xdr:nvSpPr>
        <xdr:cNvPr id="145" name="テキスト ボックス 144"/>
        <xdr:cNvSpPr txBox="1"/>
      </xdr:nvSpPr>
      <xdr:spPr>
        <a:xfrm>
          <a:off x="3497795" y="854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84899</xdr:rowOff>
    </xdr:from>
    <xdr:to>
      <xdr:col>15</xdr:col>
      <xdr:colOff>101600</xdr:colOff>
      <xdr:row>52</xdr:row>
      <xdr:rowOff>15049</xdr:rowOff>
    </xdr:to>
    <xdr:sp macro="" textlink="">
      <xdr:nvSpPr>
        <xdr:cNvPr id="146" name="楕円 145"/>
        <xdr:cNvSpPr/>
      </xdr:nvSpPr>
      <xdr:spPr>
        <a:xfrm>
          <a:off x="2857500" y="882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31576</xdr:rowOff>
    </xdr:from>
    <xdr:ext cx="599010" cy="259045"/>
    <xdr:sp macro="" textlink="">
      <xdr:nvSpPr>
        <xdr:cNvPr id="147" name="テキスト ボックス 146"/>
        <xdr:cNvSpPr txBox="1"/>
      </xdr:nvSpPr>
      <xdr:spPr>
        <a:xfrm>
          <a:off x="2608795" y="860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59868</xdr:rowOff>
    </xdr:from>
    <xdr:to>
      <xdr:col>10</xdr:col>
      <xdr:colOff>165100</xdr:colOff>
      <xdr:row>51</xdr:row>
      <xdr:rowOff>161468</xdr:rowOff>
    </xdr:to>
    <xdr:sp macro="" textlink="">
      <xdr:nvSpPr>
        <xdr:cNvPr id="148" name="楕円 147"/>
        <xdr:cNvSpPr/>
      </xdr:nvSpPr>
      <xdr:spPr>
        <a:xfrm>
          <a:off x="1968500" y="880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6545</xdr:rowOff>
    </xdr:from>
    <xdr:ext cx="599010" cy="259045"/>
    <xdr:sp macro="" textlink="">
      <xdr:nvSpPr>
        <xdr:cNvPr id="149" name="テキスト ボックス 148"/>
        <xdr:cNvSpPr txBox="1"/>
      </xdr:nvSpPr>
      <xdr:spPr>
        <a:xfrm>
          <a:off x="1719795" y="857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151585</xdr:rowOff>
    </xdr:from>
    <xdr:to>
      <xdr:col>6</xdr:col>
      <xdr:colOff>38100</xdr:colOff>
      <xdr:row>52</xdr:row>
      <xdr:rowOff>81735</xdr:rowOff>
    </xdr:to>
    <xdr:sp macro="" textlink="">
      <xdr:nvSpPr>
        <xdr:cNvPr id="150" name="楕円 149"/>
        <xdr:cNvSpPr/>
      </xdr:nvSpPr>
      <xdr:spPr>
        <a:xfrm>
          <a:off x="1079500" y="889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98262</xdr:rowOff>
    </xdr:from>
    <xdr:ext cx="534377" cy="259045"/>
    <xdr:sp macro="" textlink="">
      <xdr:nvSpPr>
        <xdr:cNvPr id="151" name="テキスト ボックス 150"/>
        <xdr:cNvSpPr txBox="1"/>
      </xdr:nvSpPr>
      <xdr:spPr>
        <a:xfrm>
          <a:off x="863111" y="86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1321</xdr:rowOff>
    </xdr:from>
    <xdr:to>
      <xdr:col>24</xdr:col>
      <xdr:colOff>63500</xdr:colOff>
      <xdr:row>76</xdr:row>
      <xdr:rowOff>62661</xdr:rowOff>
    </xdr:to>
    <xdr:cxnSp macro="">
      <xdr:nvCxnSpPr>
        <xdr:cNvPr id="180" name="直線コネクタ 179"/>
        <xdr:cNvCxnSpPr/>
      </xdr:nvCxnSpPr>
      <xdr:spPr>
        <a:xfrm>
          <a:off x="3797300" y="12860071"/>
          <a:ext cx="838200" cy="23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48886</xdr:rowOff>
    </xdr:from>
    <xdr:ext cx="469744" cy="259045"/>
    <xdr:sp macro="" textlink="">
      <xdr:nvSpPr>
        <xdr:cNvPr id="181" name="維持補修費平均値テキスト"/>
        <xdr:cNvSpPr txBox="1"/>
      </xdr:nvSpPr>
      <xdr:spPr>
        <a:xfrm>
          <a:off x="4686300" y="13250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1321</xdr:rowOff>
    </xdr:from>
    <xdr:to>
      <xdr:col>19</xdr:col>
      <xdr:colOff>177800</xdr:colOff>
      <xdr:row>76</xdr:row>
      <xdr:rowOff>45783</xdr:rowOff>
    </xdr:to>
    <xdr:cxnSp macro="">
      <xdr:nvCxnSpPr>
        <xdr:cNvPr id="183" name="直線コネクタ 182"/>
        <xdr:cNvCxnSpPr/>
      </xdr:nvCxnSpPr>
      <xdr:spPr>
        <a:xfrm flipV="1">
          <a:off x="2908300" y="12860071"/>
          <a:ext cx="889000" cy="21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124401</xdr:rowOff>
    </xdr:from>
    <xdr:ext cx="469744" cy="259045"/>
    <xdr:sp macro="" textlink="">
      <xdr:nvSpPr>
        <xdr:cNvPr id="185" name="テキスト ボックス 184"/>
        <xdr:cNvSpPr txBox="1"/>
      </xdr:nvSpPr>
      <xdr:spPr>
        <a:xfrm>
          <a:off x="3562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45783</xdr:rowOff>
    </xdr:from>
    <xdr:to>
      <xdr:col>15</xdr:col>
      <xdr:colOff>50800</xdr:colOff>
      <xdr:row>76</xdr:row>
      <xdr:rowOff>142176</xdr:rowOff>
    </xdr:to>
    <xdr:cxnSp macro="">
      <xdr:nvCxnSpPr>
        <xdr:cNvPr id="186" name="直線コネクタ 185"/>
        <xdr:cNvCxnSpPr/>
      </xdr:nvCxnSpPr>
      <xdr:spPr>
        <a:xfrm flipV="1">
          <a:off x="2019300" y="13075983"/>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1528</xdr:rowOff>
    </xdr:from>
    <xdr:ext cx="469744" cy="259045"/>
    <xdr:sp macro="" textlink="">
      <xdr:nvSpPr>
        <xdr:cNvPr id="188" name="テキスト ボックス 187"/>
        <xdr:cNvSpPr txBox="1"/>
      </xdr:nvSpPr>
      <xdr:spPr>
        <a:xfrm>
          <a:off x="2673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142176</xdr:rowOff>
    </xdr:from>
    <xdr:to>
      <xdr:col>10</xdr:col>
      <xdr:colOff>114300</xdr:colOff>
      <xdr:row>76</xdr:row>
      <xdr:rowOff>146483</xdr:rowOff>
    </xdr:to>
    <xdr:cxnSp macro="">
      <xdr:nvCxnSpPr>
        <xdr:cNvPr id="189" name="直線コネクタ 188"/>
        <xdr:cNvCxnSpPr/>
      </xdr:nvCxnSpPr>
      <xdr:spPr>
        <a:xfrm flipV="1">
          <a:off x="1130300" y="13172376"/>
          <a:ext cx="889000" cy="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91" name="テキスト ボックス 190"/>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11861</xdr:rowOff>
    </xdr:from>
    <xdr:to>
      <xdr:col>24</xdr:col>
      <xdr:colOff>114300</xdr:colOff>
      <xdr:row>76</xdr:row>
      <xdr:rowOff>113461</xdr:rowOff>
    </xdr:to>
    <xdr:sp macro="" textlink="">
      <xdr:nvSpPr>
        <xdr:cNvPr id="199" name="楕円 198"/>
        <xdr:cNvSpPr/>
      </xdr:nvSpPr>
      <xdr:spPr>
        <a:xfrm>
          <a:off x="4584700" y="130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34739</xdr:rowOff>
    </xdr:from>
    <xdr:ext cx="534377" cy="259045"/>
    <xdr:sp macro="" textlink="">
      <xdr:nvSpPr>
        <xdr:cNvPr id="200" name="維持補修費該当値テキスト"/>
        <xdr:cNvSpPr txBox="1"/>
      </xdr:nvSpPr>
      <xdr:spPr>
        <a:xfrm>
          <a:off x="4686300" y="128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121971</xdr:rowOff>
    </xdr:from>
    <xdr:to>
      <xdr:col>20</xdr:col>
      <xdr:colOff>38100</xdr:colOff>
      <xdr:row>75</xdr:row>
      <xdr:rowOff>52121</xdr:rowOff>
    </xdr:to>
    <xdr:sp macro="" textlink="">
      <xdr:nvSpPr>
        <xdr:cNvPr id="201" name="楕円 200"/>
        <xdr:cNvSpPr/>
      </xdr:nvSpPr>
      <xdr:spPr>
        <a:xfrm>
          <a:off x="3746500" y="128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68648</xdr:rowOff>
    </xdr:from>
    <xdr:ext cx="534377" cy="259045"/>
    <xdr:sp macro="" textlink="">
      <xdr:nvSpPr>
        <xdr:cNvPr id="202" name="テキスト ボックス 201"/>
        <xdr:cNvSpPr txBox="1"/>
      </xdr:nvSpPr>
      <xdr:spPr>
        <a:xfrm>
          <a:off x="3530111" y="125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166433</xdr:rowOff>
    </xdr:from>
    <xdr:to>
      <xdr:col>15</xdr:col>
      <xdr:colOff>101600</xdr:colOff>
      <xdr:row>76</xdr:row>
      <xdr:rowOff>96583</xdr:rowOff>
    </xdr:to>
    <xdr:sp macro="" textlink="">
      <xdr:nvSpPr>
        <xdr:cNvPr id="203" name="楕円 202"/>
        <xdr:cNvSpPr/>
      </xdr:nvSpPr>
      <xdr:spPr>
        <a:xfrm>
          <a:off x="2857500" y="1302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113110</xdr:rowOff>
    </xdr:from>
    <xdr:ext cx="534377" cy="259045"/>
    <xdr:sp macro="" textlink="">
      <xdr:nvSpPr>
        <xdr:cNvPr id="204" name="テキスト ボックス 203"/>
        <xdr:cNvSpPr txBox="1"/>
      </xdr:nvSpPr>
      <xdr:spPr>
        <a:xfrm>
          <a:off x="2641111" y="1280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91376</xdr:rowOff>
    </xdr:from>
    <xdr:to>
      <xdr:col>10</xdr:col>
      <xdr:colOff>165100</xdr:colOff>
      <xdr:row>77</xdr:row>
      <xdr:rowOff>21526</xdr:rowOff>
    </xdr:to>
    <xdr:sp macro="" textlink="">
      <xdr:nvSpPr>
        <xdr:cNvPr id="205" name="楕円 204"/>
        <xdr:cNvSpPr/>
      </xdr:nvSpPr>
      <xdr:spPr>
        <a:xfrm>
          <a:off x="1968500" y="131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38054</xdr:rowOff>
    </xdr:from>
    <xdr:ext cx="534377" cy="259045"/>
    <xdr:sp macro="" textlink="">
      <xdr:nvSpPr>
        <xdr:cNvPr id="206" name="テキスト ボックス 205"/>
        <xdr:cNvSpPr txBox="1"/>
      </xdr:nvSpPr>
      <xdr:spPr>
        <a:xfrm>
          <a:off x="1752111" y="1289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95683</xdr:rowOff>
    </xdr:from>
    <xdr:to>
      <xdr:col>6</xdr:col>
      <xdr:colOff>38100</xdr:colOff>
      <xdr:row>77</xdr:row>
      <xdr:rowOff>25833</xdr:rowOff>
    </xdr:to>
    <xdr:sp macro="" textlink="">
      <xdr:nvSpPr>
        <xdr:cNvPr id="207" name="楕円 206"/>
        <xdr:cNvSpPr/>
      </xdr:nvSpPr>
      <xdr:spPr>
        <a:xfrm>
          <a:off x="1079500" y="1312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42359</xdr:rowOff>
    </xdr:from>
    <xdr:ext cx="534377" cy="259045"/>
    <xdr:sp macro="" textlink="">
      <xdr:nvSpPr>
        <xdr:cNvPr id="208" name="テキスト ボックス 207"/>
        <xdr:cNvSpPr txBox="1"/>
      </xdr:nvSpPr>
      <xdr:spPr>
        <a:xfrm>
          <a:off x="863111" y="1290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75057</xdr:rowOff>
    </xdr:from>
    <xdr:to>
      <xdr:col>24</xdr:col>
      <xdr:colOff>63500</xdr:colOff>
      <xdr:row>97</xdr:row>
      <xdr:rowOff>110680</xdr:rowOff>
    </xdr:to>
    <xdr:cxnSp macro="">
      <xdr:nvCxnSpPr>
        <xdr:cNvPr id="238" name="直線コネクタ 237"/>
        <xdr:cNvCxnSpPr/>
      </xdr:nvCxnSpPr>
      <xdr:spPr>
        <a:xfrm>
          <a:off x="3797300" y="16705707"/>
          <a:ext cx="8382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75057</xdr:rowOff>
    </xdr:from>
    <xdr:to>
      <xdr:col>19</xdr:col>
      <xdr:colOff>177800</xdr:colOff>
      <xdr:row>97</xdr:row>
      <xdr:rowOff>82728</xdr:rowOff>
    </xdr:to>
    <xdr:cxnSp macro="">
      <xdr:nvCxnSpPr>
        <xdr:cNvPr id="241" name="直線コネクタ 240"/>
        <xdr:cNvCxnSpPr/>
      </xdr:nvCxnSpPr>
      <xdr:spPr>
        <a:xfrm flipV="1">
          <a:off x="2908300" y="16705707"/>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82728</xdr:rowOff>
    </xdr:from>
    <xdr:to>
      <xdr:col>15</xdr:col>
      <xdr:colOff>50800</xdr:colOff>
      <xdr:row>98</xdr:row>
      <xdr:rowOff>7138</xdr:rowOff>
    </xdr:to>
    <xdr:cxnSp macro="">
      <xdr:nvCxnSpPr>
        <xdr:cNvPr id="244" name="直線コネクタ 243"/>
        <xdr:cNvCxnSpPr/>
      </xdr:nvCxnSpPr>
      <xdr:spPr>
        <a:xfrm flipV="1">
          <a:off x="2019300" y="16713378"/>
          <a:ext cx="889000" cy="9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7138</xdr:rowOff>
    </xdr:from>
    <xdr:to>
      <xdr:col>10</xdr:col>
      <xdr:colOff>114300</xdr:colOff>
      <xdr:row>98</xdr:row>
      <xdr:rowOff>28639</xdr:rowOff>
    </xdr:to>
    <xdr:cxnSp macro="">
      <xdr:nvCxnSpPr>
        <xdr:cNvPr id="247" name="直線コネクタ 246"/>
        <xdr:cNvCxnSpPr/>
      </xdr:nvCxnSpPr>
      <xdr:spPr>
        <a:xfrm flipV="1">
          <a:off x="1130300" y="16809238"/>
          <a:ext cx="889000" cy="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9" name="テキスト ボックス 248"/>
        <xdr:cNvSpPr txBox="1"/>
      </xdr:nvSpPr>
      <xdr:spPr>
        <a:xfrm>
          <a:off x="175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51" name="テキスト ボックス 250"/>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59880</xdr:rowOff>
    </xdr:from>
    <xdr:to>
      <xdr:col>24</xdr:col>
      <xdr:colOff>114300</xdr:colOff>
      <xdr:row>97</xdr:row>
      <xdr:rowOff>161480</xdr:rowOff>
    </xdr:to>
    <xdr:sp macro="" textlink="">
      <xdr:nvSpPr>
        <xdr:cNvPr id="257" name="楕円 256"/>
        <xdr:cNvSpPr/>
      </xdr:nvSpPr>
      <xdr:spPr>
        <a:xfrm>
          <a:off x="4584700" y="166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38307</xdr:rowOff>
    </xdr:from>
    <xdr:ext cx="534377" cy="259045"/>
    <xdr:sp macro="" textlink="">
      <xdr:nvSpPr>
        <xdr:cNvPr id="258" name="扶助費該当値テキスト"/>
        <xdr:cNvSpPr txBox="1"/>
      </xdr:nvSpPr>
      <xdr:spPr>
        <a:xfrm>
          <a:off x="4686300" y="166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24257</xdr:rowOff>
    </xdr:from>
    <xdr:to>
      <xdr:col>20</xdr:col>
      <xdr:colOff>38100</xdr:colOff>
      <xdr:row>97</xdr:row>
      <xdr:rowOff>125857</xdr:rowOff>
    </xdr:to>
    <xdr:sp macro="" textlink="">
      <xdr:nvSpPr>
        <xdr:cNvPr id="259" name="楕円 258"/>
        <xdr:cNvSpPr/>
      </xdr:nvSpPr>
      <xdr:spPr>
        <a:xfrm>
          <a:off x="3746500" y="166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116984</xdr:rowOff>
    </xdr:from>
    <xdr:ext cx="534377" cy="259045"/>
    <xdr:sp macro="" textlink="">
      <xdr:nvSpPr>
        <xdr:cNvPr id="260" name="テキスト ボックス 259"/>
        <xdr:cNvSpPr txBox="1"/>
      </xdr:nvSpPr>
      <xdr:spPr>
        <a:xfrm>
          <a:off x="3530111" y="167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31928</xdr:rowOff>
    </xdr:from>
    <xdr:to>
      <xdr:col>15</xdr:col>
      <xdr:colOff>101600</xdr:colOff>
      <xdr:row>97</xdr:row>
      <xdr:rowOff>133528</xdr:rowOff>
    </xdr:to>
    <xdr:sp macro="" textlink="">
      <xdr:nvSpPr>
        <xdr:cNvPr id="261" name="楕円 260"/>
        <xdr:cNvSpPr/>
      </xdr:nvSpPr>
      <xdr:spPr>
        <a:xfrm>
          <a:off x="2857500" y="166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124655</xdr:rowOff>
    </xdr:from>
    <xdr:ext cx="534377" cy="259045"/>
    <xdr:sp macro="" textlink="">
      <xdr:nvSpPr>
        <xdr:cNvPr id="262" name="テキスト ボックス 261"/>
        <xdr:cNvSpPr txBox="1"/>
      </xdr:nvSpPr>
      <xdr:spPr>
        <a:xfrm>
          <a:off x="2641111" y="1675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127788</xdr:rowOff>
    </xdr:from>
    <xdr:to>
      <xdr:col>10</xdr:col>
      <xdr:colOff>165100</xdr:colOff>
      <xdr:row>98</xdr:row>
      <xdr:rowOff>57938</xdr:rowOff>
    </xdr:to>
    <xdr:sp macro="" textlink="">
      <xdr:nvSpPr>
        <xdr:cNvPr id="263" name="楕円 262"/>
        <xdr:cNvSpPr/>
      </xdr:nvSpPr>
      <xdr:spPr>
        <a:xfrm>
          <a:off x="1968500" y="167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49065</xdr:rowOff>
    </xdr:from>
    <xdr:ext cx="534377" cy="259045"/>
    <xdr:sp macro="" textlink="">
      <xdr:nvSpPr>
        <xdr:cNvPr id="264" name="テキスト ボックス 263"/>
        <xdr:cNvSpPr txBox="1"/>
      </xdr:nvSpPr>
      <xdr:spPr>
        <a:xfrm>
          <a:off x="1752111" y="168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149289</xdr:rowOff>
    </xdr:from>
    <xdr:to>
      <xdr:col>6</xdr:col>
      <xdr:colOff>38100</xdr:colOff>
      <xdr:row>98</xdr:row>
      <xdr:rowOff>79439</xdr:rowOff>
    </xdr:to>
    <xdr:sp macro="" textlink="">
      <xdr:nvSpPr>
        <xdr:cNvPr id="265" name="楕円 264"/>
        <xdr:cNvSpPr/>
      </xdr:nvSpPr>
      <xdr:spPr>
        <a:xfrm>
          <a:off x="1079500" y="167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70566</xdr:rowOff>
    </xdr:from>
    <xdr:ext cx="534377" cy="259045"/>
    <xdr:sp macro="" textlink="">
      <xdr:nvSpPr>
        <xdr:cNvPr id="266" name="テキスト ボックス 265"/>
        <xdr:cNvSpPr txBox="1"/>
      </xdr:nvSpPr>
      <xdr:spPr>
        <a:xfrm>
          <a:off x="863111" y="1687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121728</xdr:rowOff>
    </xdr:from>
    <xdr:to>
      <xdr:col>55</xdr:col>
      <xdr:colOff>0</xdr:colOff>
      <xdr:row>33</xdr:row>
      <xdr:rowOff>169113</xdr:rowOff>
    </xdr:to>
    <xdr:cxnSp macro="">
      <xdr:nvCxnSpPr>
        <xdr:cNvPr id="297" name="直線コネクタ 296"/>
        <xdr:cNvCxnSpPr/>
      </xdr:nvCxnSpPr>
      <xdr:spPr>
        <a:xfrm>
          <a:off x="9639300" y="5779578"/>
          <a:ext cx="838200" cy="4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8" name="補助費等平均値テキスト"/>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121728</xdr:rowOff>
    </xdr:from>
    <xdr:to>
      <xdr:col>50</xdr:col>
      <xdr:colOff>114300</xdr:colOff>
      <xdr:row>35</xdr:row>
      <xdr:rowOff>48118</xdr:rowOff>
    </xdr:to>
    <xdr:cxnSp macro="">
      <xdr:nvCxnSpPr>
        <xdr:cNvPr id="300" name="直線コネクタ 299"/>
        <xdr:cNvCxnSpPr/>
      </xdr:nvCxnSpPr>
      <xdr:spPr>
        <a:xfrm flipV="1">
          <a:off x="8750300" y="5779578"/>
          <a:ext cx="889000" cy="26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24595</xdr:rowOff>
    </xdr:from>
    <xdr:to>
      <xdr:col>45</xdr:col>
      <xdr:colOff>177800</xdr:colOff>
      <xdr:row>35</xdr:row>
      <xdr:rowOff>48118</xdr:rowOff>
    </xdr:to>
    <xdr:cxnSp macro="">
      <xdr:nvCxnSpPr>
        <xdr:cNvPr id="303" name="直線コネクタ 302"/>
        <xdr:cNvCxnSpPr/>
      </xdr:nvCxnSpPr>
      <xdr:spPr>
        <a:xfrm>
          <a:off x="7861300" y="6025345"/>
          <a:ext cx="8890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24595</xdr:rowOff>
    </xdr:from>
    <xdr:to>
      <xdr:col>41</xdr:col>
      <xdr:colOff>50800</xdr:colOff>
      <xdr:row>35</xdr:row>
      <xdr:rowOff>44907</xdr:rowOff>
    </xdr:to>
    <xdr:cxnSp macro="">
      <xdr:nvCxnSpPr>
        <xdr:cNvPr id="306" name="直線コネクタ 305"/>
        <xdr:cNvCxnSpPr/>
      </xdr:nvCxnSpPr>
      <xdr:spPr>
        <a:xfrm flipV="1">
          <a:off x="6972300" y="6025345"/>
          <a:ext cx="889000" cy="2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118313</xdr:rowOff>
    </xdr:from>
    <xdr:to>
      <xdr:col>55</xdr:col>
      <xdr:colOff>50800</xdr:colOff>
      <xdr:row>34</xdr:row>
      <xdr:rowOff>48463</xdr:rowOff>
    </xdr:to>
    <xdr:sp macro="" textlink="">
      <xdr:nvSpPr>
        <xdr:cNvPr id="316" name="楕円 315"/>
        <xdr:cNvSpPr/>
      </xdr:nvSpPr>
      <xdr:spPr>
        <a:xfrm>
          <a:off x="10426700" y="57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141190</xdr:rowOff>
    </xdr:from>
    <xdr:ext cx="534377" cy="259045"/>
    <xdr:sp macro="" textlink="">
      <xdr:nvSpPr>
        <xdr:cNvPr id="317" name="補助費等該当値テキスト"/>
        <xdr:cNvSpPr txBox="1"/>
      </xdr:nvSpPr>
      <xdr:spPr>
        <a:xfrm>
          <a:off x="10528300" y="562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70928</xdr:rowOff>
    </xdr:from>
    <xdr:to>
      <xdr:col>50</xdr:col>
      <xdr:colOff>165100</xdr:colOff>
      <xdr:row>34</xdr:row>
      <xdr:rowOff>1078</xdr:rowOff>
    </xdr:to>
    <xdr:sp macro="" textlink="">
      <xdr:nvSpPr>
        <xdr:cNvPr id="318" name="楕円 317"/>
        <xdr:cNvSpPr/>
      </xdr:nvSpPr>
      <xdr:spPr>
        <a:xfrm>
          <a:off x="9588500" y="57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17605</xdr:rowOff>
    </xdr:from>
    <xdr:ext cx="534377" cy="259045"/>
    <xdr:sp macro="" textlink="">
      <xdr:nvSpPr>
        <xdr:cNvPr id="319" name="テキスト ボックス 318"/>
        <xdr:cNvSpPr txBox="1"/>
      </xdr:nvSpPr>
      <xdr:spPr>
        <a:xfrm>
          <a:off x="9372111" y="550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168768</xdr:rowOff>
    </xdr:from>
    <xdr:to>
      <xdr:col>46</xdr:col>
      <xdr:colOff>38100</xdr:colOff>
      <xdr:row>35</xdr:row>
      <xdr:rowOff>98918</xdr:rowOff>
    </xdr:to>
    <xdr:sp macro="" textlink="">
      <xdr:nvSpPr>
        <xdr:cNvPr id="320" name="楕円 319"/>
        <xdr:cNvSpPr/>
      </xdr:nvSpPr>
      <xdr:spPr>
        <a:xfrm>
          <a:off x="8699500" y="599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115445</xdr:rowOff>
    </xdr:from>
    <xdr:ext cx="534377" cy="259045"/>
    <xdr:sp macro="" textlink="">
      <xdr:nvSpPr>
        <xdr:cNvPr id="321" name="テキスト ボックス 320"/>
        <xdr:cNvSpPr txBox="1"/>
      </xdr:nvSpPr>
      <xdr:spPr>
        <a:xfrm>
          <a:off x="8483111" y="577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145245</xdr:rowOff>
    </xdr:from>
    <xdr:to>
      <xdr:col>41</xdr:col>
      <xdr:colOff>101600</xdr:colOff>
      <xdr:row>35</xdr:row>
      <xdr:rowOff>75395</xdr:rowOff>
    </xdr:to>
    <xdr:sp macro="" textlink="">
      <xdr:nvSpPr>
        <xdr:cNvPr id="322" name="楕円 321"/>
        <xdr:cNvSpPr/>
      </xdr:nvSpPr>
      <xdr:spPr>
        <a:xfrm>
          <a:off x="7810500" y="59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91922</xdr:rowOff>
    </xdr:from>
    <xdr:ext cx="534377" cy="259045"/>
    <xdr:sp macro="" textlink="">
      <xdr:nvSpPr>
        <xdr:cNvPr id="323" name="テキスト ボックス 322"/>
        <xdr:cNvSpPr txBox="1"/>
      </xdr:nvSpPr>
      <xdr:spPr>
        <a:xfrm>
          <a:off x="7594111" y="574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165557</xdr:rowOff>
    </xdr:from>
    <xdr:to>
      <xdr:col>36</xdr:col>
      <xdr:colOff>165100</xdr:colOff>
      <xdr:row>35</xdr:row>
      <xdr:rowOff>95707</xdr:rowOff>
    </xdr:to>
    <xdr:sp macro="" textlink="">
      <xdr:nvSpPr>
        <xdr:cNvPr id="324" name="楕円 323"/>
        <xdr:cNvSpPr/>
      </xdr:nvSpPr>
      <xdr:spPr>
        <a:xfrm>
          <a:off x="6921500" y="59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112234</xdr:rowOff>
    </xdr:from>
    <xdr:ext cx="534377" cy="259045"/>
    <xdr:sp macro="" textlink="">
      <xdr:nvSpPr>
        <xdr:cNvPr id="325" name="テキスト ボックス 324"/>
        <xdr:cNvSpPr txBox="1"/>
      </xdr:nvSpPr>
      <xdr:spPr>
        <a:xfrm>
          <a:off x="6705111" y="577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161295</xdr:rowOff>
    </xdr:from>
    <xdr:to>
      <xdr:col>54</xdr:col>
      <xdr:colOff>189865</xdr:colOff>
      <xdr:row>58</xdr:row>
      <xdr:rowOff>132126</xdr:rowOff>
    </xdr:to>
    <xdr:cxnSp macro="">
      <xdr:nvCxnSpPr>
        <xdr:cNvPr id="349" name="直線コネクタ 348"/>
        <xdr:cNvCxnSpPr/>
      </xdr:nvCxnSpPr>
      <xdr:spPr>
        <a:xfrm flipV="1">
          <a:off x="10475595" y="8905245"/>
          <a:ext cx="1270" cy="117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135953</xdr:rowOff>
    </xdr:from>
    <xdr:ext cx="534377" cy="259045"/>
    <xdr:sp macro="" textlink="">
      <xdr:nvSpPr>
        <xdr:cNvPr id="350" name="普通建設事業費最小値テキスト"/>
        <xdr:cNvSpPr txBox="1"/>
      </xdr:nvSpPr>
      <xdr:spPr>
        <a:xfrm>
          <a:off x="10528300" y="1008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132126</xdr:rowOff>
    </xdr:from>
    <xdr:to>
      <xdr:col>55</xdr:col>
      <xdr:colOff>88900</xdr:colOff>
      <xdr:row>58</xdr:row>
      <xdr:rowOff>132126</xdr:rowOff>
    </xdr:to>
    <xdr:cxnSp macro="">
      <xdr:nvCxnSpPr>
        <xdr:cNvPr id="351" name="直線コネクタ 350"/>
        <xdr:cNvCxnSpPr/>
      </xdr:nvCxnSpPr>
      <xdr:spPr>
        <a:xfrm>
          <a:off x="10388600" y="1007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107972</xdr:rowOff>
    </xdr:from>
    <xdr:ext cx="599010" cy="259045"/>
    <xdr:sp macro="" textlink="">
      <xdr:nvSpPr>
        <xdr:cNvPr id="352" name="普通建設事業費最大値テキスト"/>
        <xdr:cNvSpPr txBox="1"/>
      </xdr:nvSpPr>
      <xdr:spPr>
        <a:xfrm>
          <a:off x="10528300" y="86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161295</xdr:rowOff>
    </xdr:from>
    <xdr:to>
      <xdr:col>55</xdr:col>
      <xdr:colOff>88900</xdr:colOff>
      <xdr:row>51</xdr:row>
      <xdr:rowOff>161295</xdr:rowOff>
    </xdr:to>
    <xdr:cxnSp macro="">
      <xdr:nvCxnSpPr>
        <xdr:cNvPr id="353" name="直線コネクタ 352"/>
        <xdr:cNvCxnSpPr/>
      </xdr:nvCxnSpPr>
      <xdr:spPr>
        <a:xfrm>
          <a:off x="10388600" y="89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109350</xdr:rowOff>
    </xdr:from>
    <xdr:to>
      <xdr:col>55</xdr:col>
      <xdr:colOff>0</xdr:colOff>
      <xdr:row>53</xdr:row>
      <xdr:rowOff>70594</xdr:rowOff>
    </xdr:to>
    <xdr:cxnSp macro="">
      <xdr:nvCxnSpPr>
        <xdr:cNvPr id="354" name="直線コネクタ 353"/>
        <xdr:cNvCxnSpPr/>
      </xdr:nvCxnSpPr>
      <xdr:spPr>
        <a:xfrm>
          <a:off x="9639300" y="9024750"/>
          <a:ext cx="838200" cy="13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130687</xdr:rowOff>
    </xdr:from>
    <xdr:ext cx="534377" cy="259045"/>
    <xdr:sp macro="" textlink="">
      <xdr:nvSpPr>
        <xdr:cNvPr id="355" name="普通建設事業費平均値テキスト"/>
        <xdr:cNvSpPr txBox="1"/>
      </xdr:nvSpPr>
      <xdr:spPr>
        <a:xfrm>
          <a:off x="10528300" y="956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152260</xdr:rowOff>
    </xdr:from>
    <xdr:to>
      <xdr:col>55</xdr:col>
      <xdr:colOff>50800</xdr:colOff>
      <xdr:row>56</xdr:row>
      <xdr:rowOff>82410</xdr:rowOff>
    </xdr:to>
    <xdr:sp macro="" textlink="">
      <xdr:nvSpPr>
        <xdr:cNvPr id="356" name="フローチャート: 判断 355"/>
        <xdr:cNvSpPr/>
      </xdr:nvSpPr>
      <xdr:spPr>
        <a:xfrm>
          <a:off x="10426700" y="958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109350</xdr:rowOff>
    </xdr:from>
    <xdr:to>
      <xdr:col>50</xdr:col>
      <xdr:colOff>114300</xdr:colOff>
      <xdr:row>53</xdr:row>
      <xdr:rowOff>118341</xdr:rowOff>
    </xdr:to>
    <xdr:cxnSp macro="">
      <xdr:nvCxnSpPr>
        <xdr:cNvPr id="357" name="直線コネクタ 356"/>
        <xdr:cNvCxnSpPr/>
      </xdr:nvCxnSpPr>
      <xdr:spPr>
        <a:xfrm flipV="1">
          <a:off x="8750300" y="9024750"/>
          <a:ext cx="889000" cy="18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141363</xdr:rowOff>
    </xdr:from>
    <xdr:to>
      <xdr:col>50</xdr:col>
      <xdr:colOff>165100</xdr:colOff>
      <xdr:row>56</xdr:row>
      <xdr:rowOff>71513</xdr:rowOff>
    </xdr:to>
    <xdr:sp macro="" textlink="">
      <xdr:nvSpPr>
        <xdr:cNvPr id="358" name="フローチャート: 判断 357"/>
        <xdr:cNvSpPr/>
      </xdr:nvSpPr>
      <xdr:spPr>
        <a:xfrm>
          <a:off x="9588500" y="957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62640</xdr:rowOff>
    </xdr:from>
    <xdr:ext cx="534377" cy="259045"/>
    <xdr:sp macro="" textlink="">
      <xdr:nvSpPr>
        <xdr:cNvPr id="359" name="テキスト ボックス 358"/>
        <xdr:cNvSpPr txBox="1"/>
      </xdr:nvSpPr>
      <xdr:spPr>
        <a:xfrm>
          <a:off x="9372111" y="96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19167</xdr:rowOff>
    </xdr:from>
    <xdr:to>
      <xdr:col>45</xdr:col>
      <xdr:colOff>177800</xdr:colOff>
      <xdr:row>53</xdr:row>
      <xdr:rowOff>118341</xdr:rowOff>
    </xdr:to>
    <xdr:cxnSp macro="">
      <xdr:nvCxnSpPr>
        <xdr:cNvPr id="360" name="直線コネクタ 359"/>
        <xdr:cNvCxnSpPr/>
      </xdr:nvCxnSpPr>
      <xdr:spPr>
        <a:xfrm>
          <a:off x="7861300" y="9106017"/>
          <a:ext cx="889000" cy="9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166479</xdr:rowOff>
    </xdr:from>
    <xdr:to>
      <xdr:col>46</xdr:col>
      <xdr:colOff>38100</xdr:colOff>
      <xdr:row>56</xdr:row>
      <xdr:rowOff>96629</xdr:rowOff>
    </xdr:to>
    <xdr:sp macro="" textlink="">
      <xdr:nvSpPr>
        <xdr:cNvPr id="361" name="フローチャート: 判断 360"/>
        <xdr:cNvSpPr/>
      </xdr:nvSpPr>
      <xdr:spPr>
        <a:xfrm>
          <a:off x="86995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87756</xdr:rowOff>
    </xdr:from>
    <xdr:ext cx="534377" cy="259045"/>
    <xdr:sp macro="" textlink="">
      <xdr:nvSpPr>
        <xdr:cNvPr id="362" name="テキスト ボックス 361"/>
        <xdr:cNvSpPr txBox="1"/>
      </xdr:nvSpPr>
      <xdr:spPr>
        <a:xfrm>
          <a:off x="8483111" y="96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64133</xdr:rowOff>
    </xdr:from>
    <xdr:to>
      <xdr:col>41</xdr:col>
      <xdr:colOff>50800</xdr:colOff>
      <xdr:row>53</xdr:row>
      <xdr:rowOff>19167</xdr:rowOff>
    </xdr:to>
    <xdr:cxnSp macro="">
      <xdr:nvCxnSpPr>
        <xdr:cNvPr id="363" name="直線コネクタ 362"/>
        <xdr:cNvCxnSpPr/>
      </xdr:nvCxnSpPr>
      <xdr:spPr>
        <a:xfrm>
          <a:off x="6972300" y="8636633"/>
          <a:ext cx="889000" cy="46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147978</xdr:rowOff>
    </xdr:from>
    <xdr:to>
      <xdr:col>41</xdr:col>
      <xdr:colOff>101600</xdr:colOff>
      <xdr:row>55</xdr:row>
      <xdr:rowOff>78128</xdr:rowOff>
    </xdr:to>
    <xdr:sp macro="" textlink="">
      <xdr:nvSpPr>
        <xdr:cNvPr id="364" name="フローチャート: 判断 363"/>
        <xdr:cNvSpPr/>
      </xdr:nvSpPr>
      <xdr:spPr>
        <a:xfrm>
          <a:off x="7810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69255</xdr:rowOff>
    </xdr:from>
    <xdr:ext cx="534377" cy="259045"/>
    <xdr:sp macro="" textlink="">
      <xdr:nvSpPr>
        <xdr:cNvPr id="365" name="テキスト ボックス 364"/>
        <xdr:cNvSpPr txBox="1"/>
      </xdr:nvSpPr>
      <xdr:spPr>
        <a:xfrm>
          <a:off x="7594111" y="94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3137</xdr:rowOff>
    </xdr:from>
    <xdr:to>
      <xdr:col>36</xdr:col>
      <xdr:colOff>165100</xdr:colOff>
      <xdr:row>56</xdr:row>
      <xdr:rowOff>104737</xdr:rowOff>
    </xdr:to>
    <xdr:sp macro="" textlink="">
      <xdr:nvSpPr>
        <xdr:cNvPr id="366" name="フローチャート: 判断 365"/>
        <xdr:cNvSpPr/>
      </xdr:nvSpPr>
      <xdr:spPr>
        <a:xfrm>
          <a:off x="6921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95864</xdr:rowOff>
    </xdr:from>
    <xdr:ext cx="534377" cy="259045"/>
    <xdr:sp macro="" textlink="">
      <xdr:nvSpPr>
        <xdr:cNvPr id="367" name="テキスト ボックス 366"/>
        <xdr:cNvSpPr txBox="1"/>
      </xdr:nvSpPr>
      <xdr:spPr>
        <a:xfrm>
          <a:off x="6705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19794</xdr:rowOff>
    </xdr:from>
    <xdr:to>
      <xdr:col>55</xdr:col>
      <xdr:colOff>50800</xdr:colOff>
      <xdr:row>53</xdr:row>
      <xdr:rowOff>121394</xdr:rowOff>
    </xdr:to>
    <xdr:sp macro="" textlink="">
      <xdr:nvSpPr>
        <xdr:cNvPr id="373" name="楕円 372"/>
        <xdr:cNvSpPr/>
      </xdr:nvSpPr>
      <xdr:spPr>
        <a:xfrm>
          <a:off x="10426700" y="910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42671</xdr:rowOff>
    </xdr:from>
    <xdr:ext cx="599010" cy="259045"/>
    <xdr:sp macro="" textlink="">
      <xdr:nvSpPr>
        <xdr:cNvPr id="374" name="普通建設事業費該当値テキスト"/>
        <xdr:cNvSpPr txBox="1"/>
      </xdr:nvSpPr>
      <xdr:spPr>
        <a:xfrm>
          <a:off x="10528300" y="895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58550</xdr:rowOff>
    </xdr:from>
    <xdr:to>
      <xdr:col>50</xdr:col>
      <xdr:colOff>165100</xdr:colOff>
      <xdr:row>52</xdr:row>
      <xdr:rowOff>160150</xdr:rowOff>
    </xdr:to>
    <xdr:sp macro="" textlink="">
      <xdr:nvSpPr>
        <xdr:cNvPr id="375" name="楕円 374"/>
        <xdr:cNvSpPr/>
      </xdr:nvSpPr>
      <xdr:spPr>
        <a:xfrm>
          <a:off x="9588500" y="897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5227</xdr:rowOff>
    </xdr:from>
    <xdr:ext cx="599010" cy="259045"/>
    <xdr:sp macro="" textlink="">
      <xdr:nvSpPr>
        <xdr:cNvPr id="376" name="テキスト ボックス 375"/>
        <xdr:cNvSpPr txBox="1"/>
      </xdr:nvSpPr>
      <xdr:spPr>
        <a:xfrm>
          <a:off x="9339795" y="874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67541</xdr:rowOff>
    </xdr:from>
    <xdr:to>
      <xdr:col>46</xdr:col>
      <xdr:colOff>38100</xdr:colOff>
      <xdr:row>53</xdr:row>
      <xdr:rowOff>169141</xdr:rowOff>
    </xdr:to>
    <xdr:sp macro="" textlink="">
      <xdr:nvSpPr>
        <xdr:cNvPr id="377" name="楕円 376"/>
        <xdr:cNvSpPr/>
      </xdr:nvSpPr>
      <xdr:spPr>
        <a:xfrm>
          <a:off x="8699500" y="915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14218</xdr:rowOff>
    </xdr:from>
    <xdr:ext cx="599010" cy="259045"/>
    <xdr:sp macro="" textlink="">
      <xdr:nvSpPr>
        <xdr:cNvPr id="378" name="テキスト ボックス 377"/>
        <xdr:cNvSpPr txBox="1"/>
      </xdr:nvSpPr>
      <xdr:spPr>
        <a:xfrm>
          <a:off x="8450795" y="892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139817</xdr:rowOff>
    </xdr:from>
    <xdr:to>
      <xdr:col>41</xdr:col>
      <xdr:colOff>101600</xdr:colOff>
      <xdr:row>53</xdr:row>
      <xdr:rowOff>69967</xdr:rowOff>
    </xdr:to>
    <xdr:sp macro="" textlink="">
      <xdr:nvSpPr>
        <xdr:cNvPr id="379" name="楕円 378"/>
        <xdr:cNvSpPr/>
      </xdr:nvSpPr>
      <xdr:spPr>
        <a:xfrm>
          <a:off x="7810500" y="905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86494</xdr:rowOff>
    </xdr:from>
    <xdr:ext cx="599010" cy="259045"/>
    <xdr:sp macro="" textlink="">
      <xdr:nvSpPr>
        <xdr:cNvPr id="380" name="テキスト ボックス 379"/>
        <xdr:cNvSpPr txBox="1"/>
      </xdr:nvSpPr>
      <xdr:spPr>
        <a:xfrm>
          <a:off x="7561795" y="883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13333</xdr:rowOff>
    </xdr:from>
    <xdr:to>
      <xdr:col>36</xdr:col>
      <xdr:colOff>165100</xdr:colOff>
      <xdr:row>50</xdr:row>
      <xdr:rowOff>114933</xdr:rowOff>
    </xdr:to>
    <xdr:sp macro="" textlink="">
      <xdr:nvSpPr>
        <xdr:cNvPr id="381" name="楕円 380"/>
        <xdr:cNvSpPr/>
      </xdr:nvSpPr>
      <xdr:spPr>
        <a:xfrm>
          <a:off x="6921500" y="858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131460</xdr:rowOff>
    </xdr:from>
    <xdr:ext cx="599010" cy="259045"/>
    <xdr:sp macro="" textlink="">
      <xdr:nvSpPr>
        <xdr:cNvPr id="382" name="テキスト ボックス 381"/>
        <xdr:cNvSpPr txBox="1"/>
      </xdr:nvSpPr>
      <xdr:spPr>
        <a:xfrm>
          <a:off x="6672795" y="836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8" name="直線コネクタ 407"/>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11"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2" name="直線コネクタ 411"/>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121281</xdr:rowOff>
    </xdr:from>
    <xdr:to>
      <xdr:col>55</xdr:col>
      <xdr:colOff>0</xdr:colOff>
      <xdr:row>77</xdr:row>
      <xdr:rowOff>60702</xdr:rowOff>
    </xdr:to>
    <xdr:cxnSp macro="">
      <xdr:nvCxnSpPr>
        <xdr:cNvPr id="413" name="直線コネクタ 412"/>
        <xdr:cNvCxnSpPr/>
      </xdr:nvCxnSpPr>
      <xdr:spPr>
        <a:xfrm>
          <a:off x="9639300" y="13151481"/>
          <a:ext cx="8382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4" name="普通建設事業費 （ うち新規整備　）平均値テキスト"/>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5" name="フローチャート: 判断 414"/>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121281</xdr:rowOff>
    </xdr:from>
    <xdr:to>
      <xdr:col>50</xdr:col>
      <xdr:colOff>114300</xdr:colOff>
      <xdr:row>77</xdr:row>
      <xdr:rowOff>118653</xdr:rowOff>
    </xdr:to>
    <xdr:cxnSp macro="">
      <xdr:nvCxnSpPr>
        <xdr:cNvPr id="416" name="直線コネクタ 415"/>
        <xdr:cNvCxnSpPr/>
      </xdr:nvCxnSpPr>
      <xdr:spPr>
        <a:xfrm flipV="1">
          <a:off x="8750300" y="13151481"/>
          <a:ext cx="889000" cy="16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7" name="フローチャート: 判断 416"/>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19190</xdr:rowOff>
    </xdr:from>
    <xdr:ext cx="534377" cy="259045"/>
    <xdr:sp macro="" textlink="">
      <xdr:nvSpPr>
        <xdr:cNvPr id="418" name="テキスト ボックス 417"/>
        <xdr:cNvSpPr txBox="1"/>
      </xdr:nvSpPr>
      <xdr:spPr>
        <a:xfrm>
          <a:off x="9372111" y="133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146983</xdr:rowOff>
    </xdr:from>
    <xdr:to>
      <xdr:col>45</xdr:col>
      <xdr:colOff>177800</xdr:colOff>
      <xdr:row>77</xdr:row>
      <xdr:rowOff>118653</xdr:rowOff>
    </xdr:to>
    <xdr:cxnSp macro="">
      <xdr:nvCxnSpPr>
        <xdr:cNvPr id="419" name="直線コネクタ 418"/>
        <xdr:cNvCxnSpPr/>
      </xdr:nvCxnSpPr>
      <xdr:spPr>
        <a:xfrm>
          <a:off x="7861300" y="12834283"/>
          <a:ext cx="889000" cy="48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20" name="フローチャート: 判断 419"/>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21" name="テキスト ボックス 420"/>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71741</xdr:rowOff>
    </xdr:from>
    <xdr:to>
      <xdr:col>41</xdr:col>
      <xdr:colOff>50800</xdr:colOff>
      <xdr:row>74</xdr:row>
      <xdr:rowOff>146983</xdr:rowOff>
    </xdr:to>
    <xdr:cxnSp macro="">
      <xdr:nvCxnSpPr>
        <xdr:cNvPr id="422" name="直線コネクタ 421"/>
        <xdr:cNvCxnSpPr/>
      </xdr:nvCxnSpPr>
      <xdr:spPr>
        <a:xfrm>
          <a:off x="6972300" y="12416141"/>
          <a:ext cx="889000" cy="4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3" name="フローチャート: 判断 422"/>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65400</xdr:rowOff>
    </xdr:from>
    <xdr:ext cx="534377" cy="259045"/>
    <xdr:sp macro="" textlink="">
      <xdr:nvSpPr>
        <xdr:cNvPr id="424" name="テキスト ボックス 423"/>
        <xdr:cNvSpPr txBox="1"/>
      </xdr:nvSpPr>
      <xdr:spPr>
        <a:xfrm>
          <a:off x="7594111" y="1292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5" name="フローチャート: 判断 424"/>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6" name="テキスト ボックス 425"/>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9902</xdr:rowOff>
    </xdr:from>
    <xdr:to>
      <xdr:col>55</xdr:col>
      <xdr:colOff>50800</xdr:colOff>
      <xdr:row>77</xdr:row>
      <xdr:rowOff>111502</xdr:rowOff>
    </xdr:to>
    <xdr:sp macro="" textlink="">
      <xdr:nvSpPr>
        <xdr:cNvPr id="432" name="楕円 431"/>
        <xdr:cNvSpPr/>
      </xdr:nvSpPr>
      <xdr:spPr>
        <a:xfrm>
          <a:off x="10426700" y="1321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32779</xdr:rowOff>
    </xdr:from>
    <xdr:ext cx="534377" cy="259045"/>
    <xdr:sp macro="" textlink="">
      <xdr:nvSpPr>
        <xdr:cNvPr id="433" name="普通建設事業費 （ うち新規整備　）該当値テキスト"/>
        <xdr:cNvSpPr txBox="1"/>
      </xdr:nvSpPr>
      <xdr:spPr>
        <a:xfrm>
          <a:off x="10528300" y="1306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70481</xdr:rowOff>
    </xdr:from>
    <xdr:to>
      <xdr:col>50</xdr:col>
      <xdr:colOff>165100</xdr:colOff>
      <xdr:row>77</xdr:row>
      <xdr:rowOff>631</xdr:rowOff>
    </xdr:to>
    <xdr:sp macro="" textlink="">
      <xdr:nvSpPr>
        <xdr:cNvPr id="434" name="楕円 433"/>
        <xdr:cNvSpPr/>
      </xdr:nvSpPr>
      <xdr:spPr>
        <a:xfrm>
          <a:off x="9588500" y="1310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17159</xdr:rowOff>
    </xdr:from>
    <xdr:ext cx="534377" cy="259045"/>
    <xdr:sp macro="" textlink="">
      <xdr:nvSpPr>
        <xdr:cNvPr id="435" name="テキスト ボックス 434"/>
        <xdr:cNvSpPr txBox="1"/>
      </xdr:nvSpPr>
      <xdr:spPr>
        <a:xfrm>
          <a:off x="9372111" y="1287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67853</xdr:rowOff>
    </xdr:from>
    <xdr:to>
      <xdr:col>46</xdr:col>
      <xdr:colOff>38100</xdr:colOff>
      <xdr:row>77</xdr:row>
      <xdr:rowOff>169453</xdr:rowOff>
    </xdr:to>
    <xdr:sp macro="" textlink="">
      <xdr:nvSpPr>
        <xdr:cNvPr id="436" name="楕円 435"/>
        <xdr:cNvSpPr/>
      </xdr:nvSpPr>
      <xdr:spPr>
        <a:xfrm>
          <a:off x="8699500" y="1326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160580</xdr:rowOff>
    </xdr:from>
    <xdr:ext cx="534377" cy="259045"/>
    <xdr:sp macro="" textlink="">
      <xdr:nvSpPr>
        <xdr:cNvPr id="437" name="テキスト ボックス 436"/>
        <xdr:cNvSpPr txBox="1"/>
      </xdr:nvSpPr>
      <xdr:spPr>
        <a:xfrm>
          <a:off x="8483111" y="1336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96183</xdr:rowOff>
    </xdr:from>
    <xdr:to>
      <xdr:col>41</xdr:col>
      <xdr:colOff>101600</xdr:colOff>
      <xdr:row>75</xdr:row>
      <xdr:rowOff>26333</xdr:rowOff>
    </xdr:to>
    <xdr:sp macro="" textlink="">
      <xdr:nvSpPr>
        <xdr:cNvPr id="438" name="楕円 437"/>
        <xdr:cNvSpPr/>
      </xdr:nvSpPr>
      <xdr:spPr>
        <a:xfrm>
          <a:off x="7810500" y="1278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42860</xdr:rowOff>
    </xdr:from>
    <xdr:ext cx="534377" cy="259045"/>
    <xdr:sp macro="" textlink="">
      <xdr:nvSpPr>
        <xdr:cNvPr id="439" name="テキスト ボックス 438"/>
        <xdr:cNvSpPr txBox="1"/>
      </xdr:nvSpPr>
      <xdr:spPr>
        <a:xfrm>
          <a:off x="7594111" y="1255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20941</xdr:rowOff>
    </xdr:from>
    <xdr:to>
      <xdr:col>36</xdr:col>
      <xdr:colOff>165100</xdr:colOff>
      <xdr:row>72</xdr:row>
      <xdr:rowOff>122541</xdr:rowOff>
    </xdr:to>
    <xdr:sp macro="" textlink="">
      <xdr:nvSpPr>
        <xdr:cNvPr id="440" name="楕円 439"/>
        <xdr:cNvSpPr/>
      </xdr:nvSpPr>
      <xdr:spPr>
        <a:xfrm>
          <a:off x="6921500" y="123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139068</xdr:rowOff>
    </xdr:from>
    <xdr:ext cx="534377" cy="259045"/>
    <xdr:sp macro="" textlink="">
      <xdr:nvSpPr>
        <xdr:cNvPr id="441" name="テキスト ボックス 440"/>
        <xdr:cNvSpPr txBox="1"/>
      </xdr:nvSpPr>
      <xdr:spPr>
        <a:xfrm>
          <a:off x="6705111" y="12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7" name="直線コネクタ 466"/>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8"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9" name="直線コネクタ 468"/>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70"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71" name="直線コネクタ 470"/>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43655</xdr:rowOff>
    </xdr:from>
    <xdr:to>
      <xdr:col>55</xdr:col>
      <xdr:colOff>0</xdr:colOff>
      <xdr:row>91</xdr:row>
      <xdr:rowOff>38757</xdr:rowOff>
    </xdr:to>
    <xdr:cxnSp macro="">
      <xdr:nvCxnSpPr>
        <xdr:cNvPr id="472" name="直線コネクタ 471"/>
        <xdr:cNvCxnSpPr/>
      </xdr:nvCxnSpPr>
      <xdr:spPr>
        <a:xfrm>
          <a:off x="9639300" y="15474155"/>
          <a:ext cx="8382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3" name="普通建設事業費 （ うち更新整備　）平均値テキスト"/>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4" name="フローチャート: 判断 473"/>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43655</xdr:rowOff>
    </xdr:from>
    <xdr:to>
      <xdr:col>50</xdr:col>
      <xdr:colOff>114300</xdr:colOff>
      <xdr:row>90</xdr:row>
      <xdr:rowOff>124285</xdr:rowOff>
    </xdr:to>
    <xdr:cxnSp macro="">
      <xdr:nvCxnSpPr>
        <xdr:cNvPr id="475" name="直線コネクタ 474"/>
        <xdr:cNvCxnSpPr/>
      </xdr:nvCxnSpPr>
      <xdr:spPr>
        <a:xfrm flipV="1">
          <a:off x="8750300" y="15474155"/>
          <a:ext cx="889000" cy="8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6" name="フローチャート: 判断 475"/>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19583</xdr:rowOff>
    </xdr:from>
    <xdr:ext cx="534377" cy="259045"/>
    <xdr:sp macro="" textlink="">
      <xdr:nvSpPr>
        <xdr:cNvPr id="477" name="テキスト ボックス 476"/>
        <xdr:cNvSpPr txBox="1"/>
      </xdr:nvSpPr>
      <xdr:spPr>
        <a:xfrm>
          <a:off x="9372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124285</xdr:rowOff>
    </xdr:from>
    <xdr:to>
      <xdr:col>45</xdr:col>
      <xdr:colOff>177800</xdr:colOff>
      <xdr:row>93</xdr:row>
      <xdr:rowOff>3829</xdr:rowOff>
    </xdr:to>
    <xdr:cxnSp macro="">
      <xdr:nvCxnSpPr>
        <xdr:cNvPr id="478" name="直線コネクタ 477"/>
        <xdr:cNvCxnSpPr/>
      </xdr:nvCxnSpPr>
      <xdr:spPr>
        <a:xfrm flipV="1">
          <a:off x="7861300" y="15554785"/>
          <a:ext cx="889000" cy="39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9" name="フローチャート: 判断 478"/>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86056</xdr:rowOff>
    </xdr:from>
    <xdr:ext cx="534377" cy="259045"/>
    <xdr:sp macro="" textlink="">
      <xdr:nvSpPr>
        <xdr:cNvPr id="480" name="テキスト ボックス 479"/>
        <xdr:cNvSpPr txBox="1"/>
      </xdr:nvSpPr>
      <xdr:spPr>
        <a:xfrm>
          <a:off x="8483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130377</xdr:rowOff>
    </xdr:from>
    <xdr:to>
      <xdr:col>41</xdr:col>
      <xdr:colOff>50800</xdr:colOff>
      <xdr:row>93</xdr:row>
      <xdr:rowOff>3829</xdr:rowOff>
    </xdr:to>
    <xdr:cxnSp macro="">
      <xdr:nvCxnSpPr>
        <xdr:cNvPr id="481" name="直線コネクタ 480"/>
        <xdr:cNvCxnSpPr/>
      </xdr:nvCxnSpPr>
      <xdr:spPr>
        <a:xfrm>
          <a:off x="6972300" y="15732327"/>
          <a:ext cx="889000" cy="21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2" name="フローチャート: 判断 481"/>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83" name="テキスト ボックス 482"/>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4" name="フローチャート: 判断 48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5" name="テキスト ボックス 484"/>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159407</xdr:rowOff>
    </xdr:from>
    <xdr:to>
      <xdr:col>55</xdr:col>
      <xdr:colOff>50800</xdr:colOff>
      <xdr:row>91</xdr:row>
      <xdr:rowOff>89557</xdr:rowOff>
    </xdr:to>
    <xdr:sp macro="" textlink="">
      <xdr:nvSpPr>
        <xdr:cNvPr id="491" name="楕円 490"/>
        <xdr:cNvSpPr/>
      </xdr:nvSpPr>
      <xdr:spPr>
        <a:xfrm>
          <a:off x="10426700" y="155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10834</xdr:rowOff>
    </xdr:from>
    <xdr:ext cx="534377" cy="259045"/>
    <xdr:sp macro="" textlink="">
      <xdr:nvSpPr>
        <xdr:cNvPr id="492" name="普通建設事業費 （ うち更新整備　）該当値テキスト"/>
        <xdr:cNvSpPr txBox="1"/>
      </xdr:nvSpPr>
      <xdr:spPr>
        <a:xfrm>
          <a:off x="10528300" y="154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164305</xdr:rowOff>
    </xdr:from>
    <xdr:to>
      <xdr:col>50</xdr:col>
      <xdr:colOff>165100</xdr:colOff>
      <xdr:row>90</xdr:row>
      <xdr:rowOff>94455</xdr:rowOff>
    </xdr:to>
    <xdr:sp macro="" textlink="">
      <xdr:nvSpPr>
        <xdr:cNvPr id="493" name="楕円 492"/>
        <xdr:cNvSpPr/>
      </xdr:nvSpPr>
      <xdr:spPr>
        <a:xfrm>
          <a:off x="9588500" y="154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110982</xdr:rowOff>
    </xdr:from>
    <xdr:ext cx="534377" cy="259045"/>
    <xdr:sp macro="" textlink="">
      <xdr:nvSpPr>
        <xdr:cNvPr id="494" name="テキスト ボックス 493"/>
        <xdr:cNvSpPr txBox="1"/>
      </xdr:nvSpPr>
      <xdr:spPr>
        <a:xfrm>
          <a:off x="9372111" y="1519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73485</xdr:rowOff>
    </xdr:from>
    <xdr:to>
      <xdr:col>46</xdr:col>
      <xdr:colOff>38100</xdr:colOff>
      <xdr:row>91</xdr:row>
      <xdr:rowOff>3635</xdr:rowOff>
    </xdr:to>
    <xdr:sp macro="" textlink="">
      <xdr:nvSpPr>
        <xdr:cNvPr id="495" name="楕円 494"/>
        <xdr:cNvSpPr/>
      </xdr:nvSpPr>
      <xdr:spPr>
        <a:xfrm>
          <a:off x="8699500" y="155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20162</xdr:rowOff>
    </xdr:from>
    <xdr:ext cx="534377" cy="259045"/>
    <xdr:sp macro="" textlink="">
      <xdr:nvSpPr>
        <xdr:cNvPr id="496" name="テキスト ボックス 495"/>
        <xdr:cNvSpPr txBox="1"/>
      </xdr:nvSpPr>
      <xdr:spPr>
        <a:xfrm>
          <a:off x="8483111" y="1527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124479</xdr:rowOff>
    </xdr:from>
    <xdr:to>
      <xdr:col>41</xdr:col>
      <xdr:colOff>101600</xdr:colOff>
      <xdr:row>93</xdr:row>
      <xdr:rowOff>54629</xdr:rowOff>
    </xdr:to>
    <xdr:sp macro="" textlink="">
      <xdr:nvSpPr>
        <xdr:cNvPr id="497" name="楕円 496"/>
        <xdr:cNvSpPr/>
      </xdr:nvSpPr>
      <xdr:spPr>
        <a:xfrm>
          <a:off x="7810500" y="158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71156</xdr:rowOff>
    </xdr:from>
    <xdr:ext cx="534377" cy="259045"/>
    <xdr:sp macro="" textlink="">
      <xdr:nvSpPr>
        <xdr:cNvPr id="498" name="テキスト ボックス 497"/>
        <xdr:cNvSpPr txBox="1"/>
      </xdr:nvSpPr>
      <xdr:spPr>
        <a:xfrm>
          <a:off x="7594111" y="156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79577</xdr:rowOff>
    </xdr:from>
    <xdr:to>
      <xdr:col>36</xdr:col>
      <xdr:colOff>165100</xdr:colOff>
      <xdr:row>92</xdr:row>
      <xdr:rowOff>9727</xdr:rowOff>
    </xdr:to>
    <xdr:sp macro="" textlink="">
      <xdr:nvSpPr>
        <xdr:cNvPr id="499" name="楕円 498"/>
        <xdr:cNvSpPr/>
      </xdr:nvSpPr>
      <xdr:spPr>
        <a:xfrm>
          <a:off x="6921500" y="1568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26254</xdr:rowOff>
    </xdr:from>
    <xdr:ext cx="534377" cy="259045"/>
    <xdr:sp macro="" textlink="">
      <xdr:nvSpPr>
        <xdr:cNvPr id="500" name="テキスト ボックス 499"/>
        <xdr:cNvSpPr txBox="1"/>
      </xdr:nvSpPr>
      <xdr:spPr>
        <a:xfrm>
          <a:off x="6705111" y="1545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6" name="テキスト ボックス 51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8" name="テキスト ボックス 51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2" name="直線コネクタ 521"/>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5"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6" name="直線コネクタ 525"/>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4232</xdr:rowOff>
    </xdr:from>
    <xdr:to>
      <xdr:col>85</xdr:col>
      <xdr:colOff>127000</xdr:colOff>
      <xdr:row>38</xdr:row>
      <xdr:rowOff>63887</xdr:rowOff>
    </xdr:to>
    <xdr:cxnSp macro="">
      <xdr:nvCxnSpPr>
        <xdr:cNvPr id="527" name="直線コネクタ 526"/>
        <xdr:cNvCxnSpPr/>
      </xdr:nvCxnSpPr>
      <xdr:spPr>
        <a:xfrm flipV="1">
          <a:off x="15481300" y="6519332"/>
          <a:ext cx="838200" cy="5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13487</xdr:rowOff>
    </xdr:from>
    <xdr:ext cx="469744" cy="259045"/>
    <xdr:sp macro="" textlink="">
      <xdr:nvSpPr>
        <xdr:cNvPr id="528" name="災害復旧事業費平均値テキスト"/>
        <xdr:cNvSpPr txBox="1"/>
      </xdr:nvSpPr>
      <xdr:spPr>
        <a:xfrm>
          <a:off x="16370300" y="652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9" name="フローチャート: 判断 528"/>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63887</xdr:rowOff>
    </xdr:from>
    <xdr:to>
      <xdr:col>81</xdr:col>
      <xdr:colOff>50800</xdr:colOff>
      <xdr:row>38</xdr:row>
      <xdr:rowOff>126487</xdr:rowOff>
    </xdr:to>
    <xdr:cxnSp macro="">
      <xdr:nvCxnSpPr>
        <xdr:cNvPr id="530" name="直線コネクタ 529"/>
        <xdr:cNvCxnSpPr/>
      </xdr:nvCxnSpPr>
      <xdr:spPr>
        <a:xfrm flipV="1">
          <a:off x="14592300" y="6578987"/>
          <a:ext cx="889000" cy="6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31" name="フローチャート: 判断 530"/>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147895</xdr:rowOff>
    </xdr:from>
    <xdr:ext cx="469744" cy="259045"/>
    <xdr:sp macro="" textlink="">
      <xdr:nvSpPr>
        <xdr:cNvPr id="532" name="テキスト ボックス 531"/>
        <xdr:cNvSpPr txBox="1"/>
      </xdr:nvSpPr>
      <xdr:spPr>
        <a:xfrm>
          <a:off x="15246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74348</xdr:rowOff>
    </xdr:from>
    <xdr:to>
      <xdr:col>76</xdr:col>
      <xdr:colOff>114300</xdr:colOff>
      <xdr:row>38</xdr:row>
      <xdr:rowOff>126487</xdr:rowOff>
    </xdr:to>
    <xdr:cxnSp macro="">
      <xdr:nvCxnSpPr>
        <xdr:cNvPr id="533" name="直線コネクタ 532"/>
        <xdr:cNvCxnSpPr/>
      </xdr:nvCxnSpPr>
      <xdr:spPr>
        <a:xfrm>
          <a:off x="13703300" y="6589448"/>
          <a:ext cx="889000" cy="5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4" name="フローチャート: 判断 533"/>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5" name="テキスト ボックス 534"/>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38457</xdr:rowOff>
    </xdr:from>
    <xdr:to>
      <xdr:col>71</xdr:col>
      <xdr:colOff>177800</xdr:colOff>
      <xdr:row>38</xdr:row>
      <xdr:rowOff>74348</xdr:rowOff>
    </xdr:to>
    <xdr:cxnSp macro="">
      <xdr:nvCxnSpPr>
        <xdr:cNvPr id="536" name="直線コネクタ 535"/>
        <xdr:cNvCxnSpPr/>
      </xdr:nvCxnSpPr>
      <xdr:spPr>
        <a:xfrm>
          <a:off x="12814300" y="6553557"/>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7" name="フローチャート: 判断 536"/>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125337</xdr:rowOff>
    </xdr:from>
    <xdr:ext cx="469744" cy="259045"/>
    <xdr:sp macro="" textlink="">
      <xdr:nvSpPr>
        <xdr:cNvPr id="538" name="テキスト ボックス 537"/>
        <xdr:cNvSpPr txBox="1"/>
      </xdr:nvSpPr>
      <xdr:spPr>
        <a:xfrm>
          <a:off x="13468428" y="664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9" name="フローチャート: 判断 538"/>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146066</xdr:rowOff>
    </xdr:from>
    <xdr:ext cx="469744" cy="259045"/>
    <xdr:sp macro="" textlink="">
      <xdr:nvSpPr>
        <xdr:cNvPr id="540" name="テキスト ボックス 539"/>
        <xdr:cNvSpPr txBox="1"/>
      </xdr:nvSpPr>
      <xdr:spPr>
        <a:xfrm>
          <a:off x="12579428"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124882</xdr:rowOff>
    </xdr:from>
    <xdr:to>
      <xdr:col>85</xdr:col>
      <xdr:colOff>177800</xdr:colOff>
      <xdr:row>38</xdr:row>
      <xdr:rowOff>55032</xdr:rowOff>
    </xdr:to>
    <xdr:sp macro="" textlink="">
      <xdr:nvSpPr>
        <xdr:cNvPr id="546" name="楕円 545"/>
        <xdr:cNvSpPr/>
      </xdr:nvSpPr>
      <xdr:spPr>
        <a:xfrm>
          <a:off x="16268700" y="646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147759</xdr:rowOff>
    </xdr:from>
    <xdr:ext cx="534377" cy="259045"/>
    <xdr:sp macro="" textlink="">
      <xdr:nvSpPr>
        <xdr:cNvPr id="547" name="災害復旧事業費該当値テキスト"/>
        <xdr:cNvSpPr txBox="1"/>
      </xdr:nvSpPr>
      <xdr:spPr>
        <a:xfrm>
          <a:off x="16370300" y="631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13087</xdr:rowOff>
    </xdr:from>
    <xdr:to>
      <xdr:col>81</xdr:col>
      <xdr:colOff>101600</xdr:colOff>
      <xdr:row>38</xdr:row>
      <xdr:rowOff>114687</xdr:rowOff>
    </xdr:to>
    <xdr:sp macro="" textlink="">
      <xdr:nvSpPr>
        <xdr:cNvPr id="548" name="楕円 547"/>
        <xdr:cNvSpPr/>
      </xdr:nvSpPr>
      <xdr:spPr>
        <a:xfrm>
          <a:off x="15430500" y="652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131214</xdr:rowOff>
    </xdr:from>
    <xdr:ext cx="469744" cy="259045"/>
    <xdr:sp macro="" textlink="">
      <xdr:nvSpPr>
        <xdr:cNvPr id="549" name="テキスト ボックス 548"/>
        <xdr:cNvSpPr txBox="1"/>
      </xdr:nvSpPr>
      <xdr:spPr>
        <a:xfrm>
          <a:off x="15246428" y="630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75687</xdr:rowOff>
    </xdr:from>
    <xdr:to>
      <xdr:col>76</xdr:col>
      <xdr:colOff>165100</xdr:colOff>
      <xdr:row>39</xdr:row>
      <xdr:rowOff>5837</xdr:rowOff>
    </xdr:to>
    <xdr:sp macro="" textlink="">
      <xdr:nvSpPr>
        <xdr:cNvPr id="550" name="楕円 549"/>
        <xdr:cNvSpPr/>
      </xdr:nvSpPr>
      <xdr:spPr>
        <a:xfrm>
          <a:off x="14541500" y="659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168414</xdr:rowOff>
    </xdr:from>
    <xdr:ext cx="469744" cy="259045"/>
    <xdr:sp macro="" textlink="">
      <xdr:nvSpPr>
        <xdr:cNvPr id="551" name="テキスト ボックス 550"/>
        <xdr:cNvSpPr txBox="1"/>
      </xdr:nvSpPr>
      <xdr:spPr>
        <a:xfrm>
          <a:off x="14357428" y="668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23548</xdr:rowOff>
    </xdr:from>
    <xdr:to>
      <xdr:col>72</xdr:col>
      <xdr:colOff>38100</xdr:colOff>
      <xdr:row>38</xdr:row>
      <xdr:rowOff>125148</xdr:rowOff>
    </xdr:to>
    <xdr:sp macro="" textlink="">
      <xdr:nvSpPr>
        <xdr:cNvPr id="552" name="楕円 551"/>
        <xdr:cNvSpPr/>
      </xdr:nvSpPr>
      <xdr:spPr>
        <a:xfrm>
          <a:off x="13652500" y="65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141675</xdr:rowOff>
    </xdr:from>
    <xdr:ext cx="469744" cy="259045"/>
    <xdr:sp macro="" textlink="">
      <xdr:nvSpPr>
        <xdr:cNvPr id="553" name="テキスト ボックス 552"/>
        <xdr:cNvSpPr txBox="1"/>
      </xdr:nvSpPr>
      <xdr:spPr>
        <a:xfrm>
          <a:off x="13468428" y="631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159107</xdr:rowOff>
    </xdr:from>
    <xdr:to>
      <xdr:col>67</xdr:col>
      <xdr:colOff>101600</xdr:colOff>
      <xdr:row>38</xdr:row>
      <xdr:rowOff>89257</xdr:rowOff>
    </xdr:to>
    <xdr:sp macro="" textlink="">
      <xdr:nvSpPr>
        <xdr:cNvPr id="554" name="楕円 553"/>
        <xdr:cNvSpPr/>
      </xdr:nvSpPr>
      <xdr:spPr>
        <a:xfrm>
          <a:off x="12763500" y="65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105785</xdr:rowOff>
    </xdr:from>
    <xdr:ext cx="534377" cy="259045"/>
    <xdr:sp macro="" textlink="">
      <xdr:nvSpPr>
        <xdr:cNvPr id="555" name="テキスト ボックス 554"/>
        <xdr:cNvSpPr txBox="1"/>
      </xdr:nvSpPr>
      <xdr:spPr>
        <a:xfrm>
          <a:off x="12547111" y="627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8" name="直線コネクタ 627"/>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9"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30" name="直線コネクタ 629"/>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31"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2" name="直線コネクタ 631"/>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4483</xdr:rowOff>
    </xdr:from>
    <xdr:to>
      <xdr:col>85</xdr:col>
      <xdr:colOff>127000</xdr:colOff>
      <xdr:row>70</xdr:row>
      <xdr:rowOff>52794</xdr:rowOff>
    </xdr:to>
    <xdr:cxnSp macro="">
      <xdr:nvCxnSpPr>
        <xdr:cNvPr id="633" name="直線コネクタ 632"/>
        <xdr:cNvCxnSpPr/>
      </xdr:nvCxnSpPr>
      <xdr:spPr>
        <a:xfrm>
          <a:off x="15481300" y="12005983"/>
          <a:ext cx="8382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4" name="公債費平均値テキスト"/>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5" name="フローチャート: 判断 634"/>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4483</xdr:rowOff>
    </xdr:from>
    <xdr:to>
      <xdr:col>81</xdr:col>
      <xdr:colOff>50800</xdr:colOff>
      <xdr:row>70</xdr:row>
      <xdr:rowOff>10046</xdr:rowOff>
    </xdr:to>
    <xdr:cxnSp macro="">
      <xdr:nvCxnSpPr>
        <xdr:cNvPr id="636" name="直線コネクタ 635"/>
        <xdr:cNvCxnSpPr/>
      </xdr:nvCxnSpPr>
      <xdr:spPr>
        <a:xfrm flipV="1">
          <a:off x="14592300" y="12005983"/>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7" name="フローチャート: 判断 636"/>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8" name="テキスト ボックス 637"/>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10046</xdr:rowOff>
    </xdr:from>
    <xdr:to>
      <xdr:col>76</xdr:col>
      <xdr:colOff>114300</xdr:colOff>
      <xdr:row>70</xdr:row>
      <xdr:rowOff>26073</xdr:rowOff>
    </xdr:to>
    <xdr:cxnSp macro="">
      <xdr:nvCxnSpPr>
        <xdr:cNvPr id="639" name="直線コネクタ 638"/>
        <xdr:cNvCxnSpPr/>
      </xdr:nvCxnSpPr>
      <xdr:spPr>
        <a:xfrm flipV="1">
          <a:off x="13703300" y="12011546"/>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40" name="フローチャート: 判断 639"/>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41" name="テキスト ボックス 640"/>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2184</xdr:rowOff>
    </xdr:from>
    <xdr:to>
      <xdr:col>71</xdr:col>
      <xdr:colOff>177800</xdr:colOff>
      <xdr:row>70</xdr:row>
      <xdr:rowOff>26073</xdr:rowOff>
    </xdr:to>
    <xdr:cxnSp macro="">
      <xdr:nvCxnSpPr>
        <xdr:cNvPr id="642" name="直線コネクタ 641"/>
        <xdr:cNvCxnSpPr/>
      </xdr:nvCxnSpPr>
      <xdr:spPr>
        <a:xfrm>
          <a:off x="12814300" y="12003684"/>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3" name="フローチャート: 判断 642"/>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4" name="テキスト ボックス 643"/>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5" name="フローチャート: 判断 644"/>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6" name="テキスト ボックス 645"/>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1994</xdr:rowOff>
    </xdr:from>
    <xdr:to>
      <xdr:col>85</xdr:col>
      <xdr:colOff>177800</xdr:colOff>
      <xdr:row>70</xdr:row>
      <xdr:rowOff>103594</xdr:rowOff>
    </xdr:to>
    <xdr:sp macro="" textlink="">
      <xdr:nvSpPr>
        <xdr:cNvPr id="652" name="楕円 651"/>
        <xdr:cNvSpPr/>
      </xdr:nvSpPr>
      <xdr:spPr>
        <a:xfrm>
          <a:off x="16268700" y="120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126471</xdr:rowOff>
    </xdr:from>
    <xdr:ext cx="599010" cy="259045"/>
    <xdr:sp macro="" textlink="">
      <xdr:nvSpPr>
        <xdr:cNvPr id="653" name="公債費該当値テキスト"/>
        <xdr:cNvSpPr txBox="1"/>
      </xdr:nvSpPr>
      <xdr:spPr>
        <a:xfrm>
          <a:off x="16370300" y="1195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125133</xdr:rowOff>
    </xdr:from>
    <xdr:to>
      <xdr:col>81</xdr:col>
      <xdr:colOff>101600</xdr:colOff>
      <xdr:row>70</xdr:row>
      <xdr:rowOff>55283</xdr:rowOff>
    </xdr:to>
    <xdr:sp macro="" textlink="">
      <xdr:nvSpPr>
        <xdr:cNvPr id="654" name="楕円 653"/>
        <xdr:cNvSpPr/>
      </xdr:nvSpPr>
      <xdr:spPr>
        <a:xfrm>
          <a:off x="15430500" y="119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71810</xdr:rowOff>
    </xdr:from>
    <xdr:ext cx="599010" cy="259045"/>
    <xdr:sp macro="" textlink="">
      <xdr:nvSpPr>
        <xdr:cNvPr id="655" name="テキスト ボックス 654"/>
        <xdr:cNvSpPr txBox="1"/>
      </xdr:nvSpPr>
      <xdr:spPr>
        <a:xfrm>
          <a:off x="15181795" y="1173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130696</xdr:rowOff>
    </xdr:from>
    <xdr:to>
      <xdr:col>76</xdr:col>
      <xdr:colOff>165100</xdr:colOff>
      <xdr:row>70</xdr:row>
      <xdr:rowOff>60846</xdr:rowOff>
    </xdr:to>
    <xdr:sp macro="" textlink="">
      <xdr:nvSpPr>
        <xdr:cNvPr id="656" name="楕円 655"/>
        <xdr:cNvSpPr/>
      </xdr:nvSpPr>
      <xdr:spPr>
        <a:xfrm>
          <a:off x="14541500" y="1196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77373</xdr:rowOff>
    </xdr:from>
    <xdr:ext cx="599010" cy="259045"/>
    <xdr:sp macro="" textlink="">
      <xdr:nvSpPr>
        <xdr:cNvPr id="657" name="テキスト ボックス 656"/>
        <xdr:cNvSpPr txBox="1"/>
      </xdr:nvSpPr>
      <xdr:spPr>
        <a:xfrm>
          <a:off x="14292795" y="1173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146723</xdr:rowOff>
    </xdr:from>
    <xdr:to>
      <xdr:col>72</xdr:col>
      <xdr:colOff>38100</xdr:colOff>
      <xdr:row>70</xdr:row>
      <xdr:rowOff>76873</xdr:rowOff>
    </xdr:to>
    <xdr:sp macro="" textlink="">
      <xdr:nvSpPr>
        <xdr:cNvPr id="658" name="楕円 657"/>
        <xdr:cNvSpPr/>
      </xdr:nvSpPr>
      <xdr:spPr>
        <a:xfrm>
          <a:off x="13652500" y="1197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93400</xdr:rowOff>
    </xdr:from>
    <xdr:ext cx="599010" cy="259045"/>
    <xdr:sp macro="" textlink="">
      <xdr:nvSpPr>
        <xdr:cNvPr id="659" name="テキスト ボックス 658"/>
        <xdr:cNvSpPr txBox="1"/>
      </xdr:nvSpPr>
      <xdr:spPr>
        <a:xfrm>
          <a:off x="13403795" y="1175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122834</xdr:rowOff>
    </xdr:from>
    <xdr:to>
      <xdr:col>67</xdr:col>
      <xdr:colOff>101600</xdr:colOff>
      <xdr:row>70</xdr:row>
      <xdr:rowOff>52984</xdr:rowOff>
    </xdr:to>
    <xdr:sp macro="" textlink="">
      <xdr:nvSpPr>
        <xdr:cNvPr id="660" name="楕円 659"/>
        <xdr:cNvSpPr/>
      </xdr:nvSpPr>
      <xdr:spPr>
        <a:xfrm>
          <a:off x="12763500" y="119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69511</xdr:rowOff>
    </xdr:from>
    <xdr:ext cx="599010" cy="259045"/>
    <xdr:sp macro="" textlink="">
      <xdr:nvSpPr>
        <xdr:cNvPr id="661" name="テキスト ボックス 660"/>
        <xdr:cNvSpPr txBox="1"/>
      </xdr:nvSpPr>
      <xdr:spPr>
        <a:xfrm>
          <a:off x="12514795" y="1172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3" name="直線コネクタ 682"/>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4"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5" name="直線コネクタ 684"/>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6"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7" name="直線コネクタ 686"/>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116520</xdr:rowOff>
    </xdr:from>
    <xdr:to>
      <xdr:col>85</xdr:col>
      <xdr:colOff>127000</xdr:colOff>
      <xdr:row>96</xdr:row>
      <xdr:rowOff>60216</xdr:rowOff>
    </xdr:to>
    <xdr:cxnSp macro="">
      <xdr:nvCxnSpPr>
        <xdr:cNvPr id="688" name="直線コネクタ 687"/>
        <xdr:cNvCxnSpPr/>
      </xdr:nvCxnSpPr>
      <xdr:spPr>
        <a:xfrm flipV="1">
          <a:off x="15481300" y="16404270"/>
          <a:ext cx="838200" cy="11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9"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90" name="フローチャート: 判断 689"/>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19937</xdr:rowOff>
    </xdr:from>
    <xdr:to>
      <xdr:col>81</xdr:col>
      <xdr:colOff>50800</xdr:colOff>
      <xdr:row>96</xdr:row>
      <xdr:rowOff>60216</xdr:rowOff>
    </xdr:to>
    <xdr:cxnSp macro="">
      <xdr:nvCxnSpPr>
        <xdr:cNvPr id="691" name="直線コネクタ 690"/>
        <xdr:cNvCxnSpPr/>
      </xdr:nvCxnSpPr>
      <xdr:spPr>
        <a:xfrm>
          <a:off x="14592300" y="16479137"/>
          <a:ext cx="889000" cy="4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2" name="フローチャート: 判断 691"/>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3" name="テキスト ボックス 692"/>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130053</xdr:rowOff>
    </xdr:from>
    <xdr:to>
      <xdr:col>76</xdr:col>
      <xdr:colOff>114300</xdr:colOff>
      <xdr:row>96</xdr:row>
      <xdr:rowOff>19937</xdr:rowOff>
    </xdr:to>
    <xdr:cxnSp macro="">
      <xdr:nvCxnSpPr>
        <xdr:cNvPr id="694" name="直線コネクタ 693"/>
        <xdr:cNvCxnSpPr/>
      </xdr:nvCxnSpPr>
      <xdr:spPr>
        <a:xfrm>
          <a:off x="13703300" y="15903453"/>
          <a:ext cx="889000" cy="57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5" name="フローチャート: 判断 694"/>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6" name="テキスト ボックス 695"/>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130053</xdr:rowOff>
    </xdr:from>
    <xdr:to>
      <xdr:col>71</xdr:col>
      <xdr:colOff>177800</xdr:colOff>
      <xdr:row>93</xdr:row>
      <xdr:rowOff>44123</xdr:rowOff>
    </xdr:to>
    <xdr:cxnSp macro="">
      <xdr:nvCxnSpPr>
        <xdr:cNvPr id="697" name="直線コネクタ 696"/>
        <xdr:cNvCxnSpPr/>
      </xdr:nvCxnSpPr>
      <xdr:spPr>
        <a:xfrm flipV="1">
          <a:off x="12814300" y="15903453"/>
          <a:ext cx="889000" cy="8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8" name="フローチャート: 判断 697"/>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10268</xdr:rowOff>
    </xdr:from>
    <xdr:ext cx="534377" cy="259045"/>
    <xdr:sp macro="" textlink="">
      <xdr:nvSpPr>
        <xdr:cNvPr id="699" name="テキスト ボックス 698"/>
        <xdr:cNvSpPr txBox="1"/>
      </xdr:nvSpPr>
      <xdr:spPr>
        <a:xfrm>
          <a:off x="13436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700" name="フローチャート: 判断 699"/>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129529</xdr:rowOff>
    </xdr:from>
    <xdr:ext cx="534377" cy="259045"/>
    <xdr:sp macro="" textlink="">
      <xdr:nvSpPr>
        <xdr:cNvPr id="701" name="テキスト ボックス 700"/>
        <xdr:cNvSpPr txBox="1"/>
      </xdr:nvSpPr>
      <xdr:spPr>
        <a:xfrm>
          <a:off x="12547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65720</xdr:rowOff>
    </xdr:from>
    <xdr:to>
      <xdr:col>85</xdr:col>
      <xdr:colOff>177800</xdr:colOff>
      <xdr:row>95</xdr:row>
      <xdr:rowOff>167320</xdr:rowOff>
    </xdr:to>
    <xdr:sp macro="" textlink="">
      <xdr:nvSpPr>
        <xdr:cNvPr id="707" name="楕円 706"/>
        <xdr:cNvSpPr/>
      </xdr:nvSpPr>
      <xdr:spPr>
        <a:xfrm>
          <a:off x="16268700" y="1635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88597</xdr:rowOff>
    </xdr:from>
    <xdr:ext cx="534377" cy="259045"/>
    <xdr:sp macro="" textlink="">
      <xdr:nvSpPr>
        <xdr:cNvPr id="708" name="積立金該当値テキスト"/>
        <xdr:cNvSpPr txBox="1"/>
      </xdr:nvSpPr>
      <xdr:spPr>
        <a:xfrm>
          <a:off x="16370300" y="1620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9416</xdr:rowOff>
    </xdr:from>
    <xdr:to>
      <xdr:col>81</xdr:col>
      <xdr:colOff>101600</xdr:colOff>
      <xdr:row>96</xdr:row>
      <xdr:rowOff>111016</xdr:rowOff>
    </xdr:to>
    <xdr:sp macro="" textlink="">
      <xdr:nvSpPr>
        <xdr:cNvPr id="709" name="楕円 708"/>
        <xdr:cNvSpPr/>
      </xdr:nvSpPr>
      <xdr:spPr>
        <a:xfrm>
          <a:off x="15430500" y="1646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127543</xdr:rowOff>
    </xdr:from>
    <xdr:ext cx="534377" cy="259045"/>
    <xdr:sp macro="" textlink="">
      <xdr:nvSpPr>
        <xdr:cNvPr id="710" name="テキスト ボックス 709"/>
        <xdr:cNvSpPr txBox="1"/>
      </xdr:nvSpPr>
      <xdr:spPr>
        <a:xfrm>
          <a:off x="15214111" y="1624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140587</xdr:rowOff>
    </xdr:from>
    <xdr:to>
      <xdr:col>76</xdr:col>
      <xdr:colOff>165100</xdr:colOff>
      <xdr:row>96</xdr:row>
      <xdr:rowOff>70737</xdr:rowOff>
    </xdr:to>
    <xdr:sp macro="" textlink="">
      <xdr:nvSpPr>
        <xdr:cNvPr id="711" name="楕円 710"/>
        <xdr:cNvSpPr/>
      </xdr:nvSpPr>
      <xdr:spPr>
        <a:xfrm>
          <a:off x="14541500" y="164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87264</xdr:rowOff>
    </xdr:from>
    <xdr:ext cx="534377" cy="259045"/>
    <xdr:sp macro="" textlink="">
      <xdr:nvSpPr>
        <xdr:cNvPr id="712" name="テキスト ボックス 711"/>
        <xdr:cNvSpPr txBox="1"/>
      </xdr:nvSpPr>
      <xdr:spPr>
        <a:xfrm>
          <a:off x="14325111" y="1620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79253</xdr:rowOff>
    </xdr:from>
    <xdr:to>
      <xdr:col>72</xdr:col>
      <xdr:colOff>38100</xdr:colOff>
      <xdr:row>93</xdr:row>
      <xdr:rowOff>9403</xdr:rowOff>
    </xdr:to>
    <xdr:sp macro="" textlink="">
      <xdr:nvSpPr>
        <xdr:cNvPr id="713" name="楕円 712"/>
        <xdr:cNvSpPr/>
      </xdr:nvSpPr>
      <xdr:spPr>
        <a:xfrm>
          <a:off x="13652500" y="158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25930</xdr:rowOff>
    </xdr:from>
    <xdr:ext cx="534377" cy="259045"/>
    <xdr:sp macro="" textlink="">
      <xdr:nvSpPr>
        <xdr:cNvPr id="714" name="テキスト ボックス 713"/>
        <xdr:cNvSpPr txBox="1"/>
      </xdr:nvSpPr>
      <xdr:spPr>
        <a:xfrm>
          <a:off x="13436111" y="156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164773</xdr:rowOff>
    </xdr:from>
    <xdr:to>
      <xdr:col>67</xdr:col>
      <xdr:colOff>101600</xdr:colOff>
      <xdr:row>93</xdr:row>
      <xdr:rowOff>94923</xdr:rowOff>
    </xdr:to>
    <xdr:sp macro="" textlink="">
      <xdr:nvSpPr>
        <xdr:cNvPr id="715" name="楕円 714"/>
        <xdr:cNvSpPr/>
      </xdr:nvSpPr>
      <xdr:spPr>
        <a:xfrm>
          <a:off x="12763500" y="1593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111450</xdr:rowOff>
    </xdr:from>
    <xdr:ext cx="534377" cy="259045"/>
    <xdr:sp macro="" textlink="">
      <xdr:nvSpPr>
        <xdr:cNvPr id="716" name="テキスト ボックス 715"/>
        <xdr:cNvSpPr txBox="1"/>
      </xdr:nvSpPr>
      <xdr:spPr>
        <a:xfrm>
          <a:off x="12547111" y="1571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40" name="直線コネクタ 739"/>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3"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4" name="直線コネクタ 743"/>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41148</xdr:rowOff>
    </xdr:from>
    <xdr:to>
      <xdr:col>116</xdr:col>
      <xdr:colOff>63500</xdr:colOff>
      <xdr:row>31</xdr:row>
      <xdr:rowOff>62611</xdr:rowOff>
    </xdr:to>
    <xdr:cxnSp macro="">
      <xdr:nvCxnSpPr>
        <xdr:cNvPr id="745" name="直線コネクタ 744"/>
        <xdr:cNvCxnSpPr/>
      </xdr:nvCxnSpPr>
      <xdr:spPr>
        <a:xfrm flipV="1">
          <a:off x="21323300" y="5184648"/>
          <a:ext cx="838200" cy="19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53484</xdr:rowOff>
    </xdr:from>
    <xdr:ext cx="469744" cy="259045"/>
    <xdr:sp macro="" textlink="">
      <xdr:nvSpPr>
        <xdr:cNvPr id="746" name="投資及び出資金平均値テキスト"/>
        <xdr:cNvSpPr txBox="1"/>
      </xdr:nvSpPr>
      <xdr:spPr>
        <a:xfrm>
          <a:off x="22212300" y="639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7" name="フローチャート: 判断 746"/>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62611</xdr:rowOff>
    </xdr:from>
    <xdr:to>
      <xdr:col>111</xdr:col>
      <xdr:colOff>177800</xdr:colOff>
      <xdr:row>32</xdr:row>
      <xdr:rowOff>101981</xdr:rowOff>
    </xdr:to>
    <xdr:cxnSp macro="">
      <xdr:nvCxnSpPr>
        <xdr:cNvPr id="748" name="直線コネクタ 747"/>
        <xdr:cNvCxnSpPr/>
      </xdr:nvCxnSpPr>
      <xdr:spPr>
        <a:xfrm flipV="1">
          <a:off x="20434300" y="5377561"/>
          <a:ext cx="889000" cy="2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9" name="フローチャート: 判断 748"/>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28592</xdr:rowOff>
    </xdr:from>
    <xdr:ext cx="469744" cy="259045"/>
    <xdr:sp macro="" textlink="">
      <xdr:nvSpPr>
        <xdr:cNvPr id="750" name="テキスト ボックス 749"/>
        <xdr:cNvSpPr txBox="1"/>
      </xdr:nvSpPr>
      <xdr:spPr>
        <a:xfrm>
          <a:off x="21088428"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101981</xdr:rowOff>
    </xdr:from>
    <xdr:to>
      <xdr:col>107</xdr:col>
      <xdr:colOff>50800</xdr:colOff>
      <xdr:row>35</xdr:row>
      <xdr:rowOff>101473</xdr:rowOff>
    </xdr:to>
    <xdr:cxnSp macro="">
      <xdr:nvCxnSpPr>
        <xdr:cNvPr id="751" name="直線コネクタ 750"/>
        <xdr:cNvCxnSpPr/>
      </xdr:nvCxnSpPr>
      <xdr:spPr>
        <a:xfrm flipV="1">
          <a:off x="19545300" y="5588381"/>
          <a:ext cx="889000" cy="5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2" name="フローチャート: 判断 751"/>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39387</xdr:rowOff>
    </xdr:from>
    <xdr:ext cx="469744" cy="259045"/>
    <xdr:sp macro="" textlink="">
      <xdr:nvSpPr>
        <xdr:cNvPr id="753" name="テキスト ボックス 752"/>
        <xdr:cNvSpPr txBox="1"/>
      </xdr:nvSpPr>
      <xdr:spPr>
        <a:xfrm>
          <a:off x="20199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156083</xdr:rowOff>
    </xdr:from>
    <xdr:to>
      <xdr:col>102</xdr:col>
      <xdr:colOff>114300</xdr:colOff>
      <xdr:row>35</xdr:row>
      <xdr:rowOff>101473</xdr:rowOff>
    </xdr:to>
    <xdr:cxnSp macro="">
      <xdr:nvCxnSpPr>
        <xdr:cNvPr id="754" name="直線コネクタ 753"/>
        <xdr:cNvCxnSpPr/>
      </xdr:nvCxnSpPr>
      <xdr:spPr>
        <a:xfrm>
          <a:off x="18656300" y="5813933"/>
          <a:ext cx="889000" cy="28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5" name="フローチャート: 判断 754"/>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24528</xdr:rowOff>
    </xdr:from>
    <xdr:ext cx="469744" cy="259045"/>
    <xdr:sp macro="" textlink="">
      <xdr:nvSpPr>
        <xdr:cNvPr id="756" name="テキスト ボックス 755"/>
        <xdr:cNvSpPr txBox="1"/>
      </xdr:nvSpPr>
      <xdr:spPr>
        <a:xfrm>
          <a:off x="19310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7" name="フローチャート: 判断 756"/>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99712</xdr:rowOff>
    </xdr:from>
    <xdr:ext cx="469744" cy="259045"/>
    <xdr:sp macro="" textlink="">
      <xdr:nvSpPr>
        <xdr:cNvPr id="758" name="テキスト ボックス 757"/>
        <xdr:cNvSpPr txBox="1"/>
      </xdr:nvSpPr>
      <xdr:spPr>
        <a:xfrm>
          <a:off x="18421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161798</xdr:rowOff>
    </xdr:from>
    <xdr:to>
      <xdr:col>116</xdr:col>
      <xdr:colOff>114300</xdr:colOff>
      <xdr:row>30</xdr:row>
      <xdr:rowOff>91948</xdr:rowOff>
    </xdr:to>
    <xdr:sp macro="" textlink="">
      <xdr:nvSpPr>
        <xdr:cNvPr id="764" name="楕円 763"/>
        <xdr:cNvSpPr/>
      </xdr:nvSpPr>
      <xdr:spPr>
        <a:xfrm>
          <a:off x="22110700" y="513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114825</xdr:rowOff>
    </xdr:from>
    <xdr:ext cx="534377" cy="259045"/>
    <xdr:sp macro="" textlink="">
      <xdr:nvSpPr>
        <xdr:cNvPr id="765" name="投資及び出資金該当値テキスト"/>
        <xdr:cNvSpPr txBox="1"/>
      </xdr:nvSpPr>
      <xdr:spPr>
        <a:xfrm>
          <a:off x="22212300" y="508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11811</xdr:rowOff>
    </xdr:from>
    <xdr:to>
      <xdr:col>112</xdr:col>
      <xdr:colOff>38100</xdr:colOff>
      <xdr:row>31</xdr:row>
      <xdr:rowOff>113411</xdr:rowOff>
    </xdr:to>
    <xdr:sp macro="" textlink="">
      <xdr:nvSpPr>
        <xdr:cNvPr id="766" name="楕円 765"/>
        <xdr:cNvSpPr/>
      </xdr:nvSpPr>
      <xdr:spPr>
        <a:xfrm>
          <a:off x="21272500" y="53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129938</xdr:rowOff>
    </xdr:from>
    <xdr:ext cx="534377" cy="259045"/>
    <xdr:sp macro="" textlink="">
      <xdr:nvSpPr>
        <xdr:cNvPr id="767" name="テキスト ボックス 766"/>
        <xdr:cNvSpPr txBox="1"/>
      </xdr:nvSpPr>
      <xdr:spPr>
        <a:xfrm>
          <a:off x="21056111" y="510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51181</xdr:rowOff>
    </xdr:from>
    <xdr:to>
      <xdr:col>107</xdr:col>
      <xdr:colOff>101600</xdr:colOff>
      <xdr:row>32</xdr:row>
      <xdr:rowOff>152781</xdr:rowOff>
    </xdr:to>
    <xdr:sp macro="" textlink="">
      <xdr:nvSpPr>
        <xdr:cNvPr id="768" name="楕円 767"/>
        <xdr:cNvSpPr/>
      </xdr:nvSpPr>
      <xdr:spPr>
        <a:xfrm>
          <a:off x="20383500" y="553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169308</xdr:rowOff>
    </xdr:from>
    <xdr:ext cx="469744" cy="259045"/>
    <xdr:sp macro="" textlink="">
      <xdr:nvSpPr>
        <xdr:cNvPr id="769" name="テキスト ボックス 768"/>
        <xdr:cNvSpPr txBox="1"/>
      </xdr:nvSpPr>
      <xdr:spPr>
        <a:xfrm>
          <a:off x="20199428" y="531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50673</xdr:rowOff>
    </xdr:from>
    <xdr:to>
      <xdr:col>102</xdr:col>
      <xdr:colOff>165100</xdr:colOff>
      <xdr:row>35</xdr:row>
      <xdr:rowOff>152273</xdr:rowOff>
    </xdr:to>
    <xdr:sp macro="" textlink="">
      <xdr:nvSpPr>
        <xdr:cNvPr id="770" name="楕円 769"/>
        <xdr:cNvSpPr/>
      </xdr:nvSpPr>
      <xdr:spPr>
        <a:xfrm>
          <a:off x="19494500" y="60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168800</xdr:rowOff>
    </xdr:from>
    <xdr:ext cx="469744" cy="259045"/>
    <xdr:sp macro="" textlink="">
      <xdr:nvSpPr>
        <xdr:cNvPr id="771" name="テキスト ボックス 770"/>
        <xdr:cNvSpPr txBox="1"/>
      </xdr:nvSpPr>
      <xdr:spPr>
        <a:xfrm>
          <a:off x="19310428" y="582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105283</xdr:rowOff>
    </xdr:from>
    <xdr:to>
      <xdr:col>98</xdr:col>
      <xdr:colOff>38100</xdr:colOff>
      <xdr:row>34</xdr:row>
      <xdr:rowOff>35433</xdr:rowOff>
    </xdr:to>
    <xdr:sp macro="" textlink="">
      <xdr:nvSpPr>
        <xdr:cNvPr id="772" name="楕円 771"/>
        <xdr:cNvSpPr/>
      </xdr:nvSpPr>
      <xdr:spPr>
        <a:xfrm>
          <a:off x="18605500" y="57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51960</xdr:rowOff>
    </xdr:from>
    <xdr:ext cx="469744" cy="259045"/>
    <xdr:sp macro="" textlink="">
      <xdr:nvSpPr>
        <xdr:cNvPr id="773" name="テキスト ボックス 772"/>
        <xdr:cNvSpPr txBox="1"/>
      </xdr:nvSpPr>
      <xdr:spPr>
        <a:xfrm>
          <a:off x="18421428" y="553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7" name="直線コネクタ 796"/>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800"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801" name="直線コネクタ 800"/>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23305</xdr:rowOff>
    </xdr:from>
    <xdr:to>
      <xdr:col>116</xdr:col>
      <xdr:colOff>63500</xdr:colOff>
      <xdr:row>56</xdr:row>
      <xdr:rowOff>92037</xdr:rowOff>
    </xdr:to>
    <xdr:cxnSp macro="">
      <xdr:nvCxnSpPr>
        <xdr:cNvPr id="802" name="直線コネクタ 801"/>
        <xdr:cNvCxnSpPr/>
      </xdr:nvCxnSpPr>
      <xdr:spPr>
        <a:xfrm flipV="1">
          <a:off x="21323300" y="9624505"/>
          <a:ext cx="838200" cy="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107370</xdr:rowOff>
    </xdr:from>
    <xdr:ext cx="469744" cy="259045"/>
    <xdr:sp macro="" textlink="">
      <xdr:nvSpPr>
        <xdr:cNvPr id="803" name="貸付金平均値テキスト"/>
        <xdr:cNvSpPr txBox="1"/>
      </xdr:nvSpPr>
      <xdr:spPr>
        <a:xfrm>
          <a:off x="22212300" y="9880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4" name="フローチャート: 判断 803"/>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91694</xdr:rowOff>
    </xdr:from>
    <xdr:to>
      <xdr:col>111</xdr:col>
      <xdr:colOff>177800</xdr:colOff>
      <xdr:row>56</xdr:row>
      <xdr:rowOff>92037</xdr:rowOff>
    </xdr:to>
    <xdr:cxnSp macro="">
      <xdr:nvCxnSpPr>
        <xdr:cNvPr id="805" name="直線コネクタ 804"/>
        <xdr:cNvCxnSpPr/>
      </xdr:nvCxnSpPr>
      <xdr:spPr>
        <a:xfrm>
          <a:off x="20434300" y="969289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6" name="フローチャート: 判断 805"/>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42295</xdr:rowOff>
    </xdr:from>
    <xdr:ext cx="469744" cy="259045"/>
    <xdr:sp macro="" textlink="">
      <xdr:nvSpPr>
        <xdr:cNvPr id="807" name="テキスト ボックス 806"/>
        <xdr:cNvSpPr txBox="1"/>
      </xdr:nvSpPr>
      <xdr:spPr>
        <a:xfrm>
          <a:off x="21088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79426</xdr:rowOff>
    </xdr:from>
    <xdr:to>
      <xdr:col>107</xdr:col>
      <xdr:colOff>50800</xdr:colOff>
      <xdr:row>56</xdr:row>
      <xdr:rowOff>91694</xdr:rowOff>
    </xdr:to>
    <xdr:cxnSp macro="">
      <xdr:nvCxnSpPr>
        <xdr:cNvPr id="808" name="直線コネクタ 807"/>
        <xdr:cNvCxnSpPr/>
      </xdr:nvCxnSpPr>
      <xdr:spPr>
        <a:xfrm>
          <a:off x="19545300" y="9680626"/>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9" name="フローチャート: 判断 808"/>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29646</xdr:rowOff>
    </xdr:from>
    <xdr:ext cx="469744" cy="259045"/>
    <xdr:sp macro="" textlink="">
      <xdr:nvSpPr>
        <xdr:cNvPr id="810" name="テキスト ボックス 809"/>
        <xdr:cNvSpPr txBox="1"/>
      </xdr:nvSpPr>
      <xdr:spPr>
        <a:xfrm>
          <a:off x="20199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41554</xdr:rowOff>
    </xdr:from>
    <xdr:to>
      <xdr:col>102</xdr:col>
      <xdr:colOff>114300</xdr:colOff>
      <xdr:row>56</xdr:row>
      <xdr:rowOff>79426</xdr:rowOff>
    </xdr:to>
    <xdr:cxnSp macro="">
      <xdr:nvCxnSpPr>
        <xdr:cNvPr id="811" name="直線コネクタ 810"/>
        <xdr:cNvCxnSpPr/>
      </xdr:nvCxnSpPr>
      <xdr:spPr>
        <a:xfrm>
          <a:off x="18656300" y="9642754"/>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2" name="フローチャート: 判断 811"/>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13" name="テキスト ボックス 812"/>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5" name="テキスト ボックス 814"/>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143955</xdr:rowOff>
    </xdr:from>
    <xdr:to>
      <xdr:col>116</xdr:col>
      <xdr:colOff>114300</xdr:colOff>
      <xdr:row>56</xdr:row>
      <xdr:rowOff>74105</xdr:rowOff>
    </xdr:to>
    <xdr:sp macro="" textlink="">
      <xdr:nvSpPr>
        <xdr:cNvPr id="821" name="楕円 820"/>
        <xdr:cNvSpPr/>
      </xdr:nvSpPr>
      <xdr:spPr>
        <a:xfrm>
          <a:off x="22110700" y="95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166832</xdr:rowOff>
    </xdr:from>
    <xdr:ext cx="534377" cy="259045"/>
    <xdr:sp macro="" textlink="">
      <xdr:nvSpPr>
        <xdr:cNvPr id="822" name="貸付金該当値テキスト"/>
        <xdr:cNvSpPr txBox="1"/>
      </xdr:nvSpPr>
      <xdr:spPr>
        <a:xfrm>
          <a:off x="22212300" y="94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41237</xdr:rowOff>
    </xdr:from>
    <xdr:to>
      <xdr:col>112</xdr:col>
      <xdr:colOff>38100</xdr:colOff>
      <xdr:row>56</xdr:row>
      <xdr:rowOff>142837</xdr:rowOff>
    </xdr:to>
    <xdr:sp macro="" textlink="">
      <xdr:nvSpPr>
        <xdr:cNvPr id="823" name="楕円 822"/>
        <xdr:cNvSpPr/>
      </xdr:nvSpPr>
      <xdr:spPr>
        <a:xfrm>
          <a:off x="21272500" y="96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159364</xdr:rowOff>
    </xdr:from>
    <xdr:ext cx="534377" cy="259045"/>
    <xdr:sp macro="" textlink="">
      <xdr:nvSpPr>
        <xdr:cNvPr id="824" name="テキスト ボックス 823"/>
        <xdr:cNvSpPr txBox="1"/>
      </xdr:nvSpPr>
      <xdr:spPr>
        <a:xfrm>
          <a:off x="21056111" y="941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40894</xdr:rowOff>
    </xdr:from>
    <xdr:to>
      <xdr:col>107</xdr:col>
      <xdr:colOff>101600</xdr:colOff>
      <xdr:row>56</xdr:row>
      <xdr:rowOff>142494</xdr:rowOff>
    </xdr:to>
    <xdr:sp macro="" textlink="">
      <xdr:nvSpPr>
        <xdr:cNvPr id="825" name="楕円 824"/>
        <xdr:cNvSpPr/>
      </xdr:nvSpPr>
      <xdr:spPr>
        <a:xfrm>
          <a:off x="20383500" y="96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159021</xdr:rowOff>
    </xdr:from>
    <xdr:ext cx="534377" cy="259045"/>
    <xdr:sp macro="" textlink="">
      <xdr:nvSpPr>
        <xdr:cNvPr id="826" name="テキスト ボックス 825"/>
        <xdr:cNvSpPr txBox="1"/>
      </xdr:nvSpPr>
      <xdr:spPr>
        <a:xfrm>
          <a:off x="20167111" y="941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28626</xdr:rowOff>
    </xdr:from>
    <xdr:to>
      <xdr:col>102</xdr:col>
      <xdr:colOff>165100</xdr:colOff>
      <xdr:row>56</xdr:row>
      <xdr:rowOff>130226</xdr:rowOff>
    </xdr:to>
    <xdr:sp macro="" textlink="">
      <xdr:nvSpPr>
        <xdr:cNvPr id="827" name="楕円 826"/>
        <xdr:cNvSpPr/>
      </xdr:nvSpPr>
      <xdr:spPr>
        <a:xfrm>
          <a:off x="19494500" y="96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146753</xdr:rowOff>
    </xdr:from>
    <xdr:ext cx="534377" cy="259045"/>
    <xdr:sp macro="" textlink="">
      <xdr:nvSpPr>
        <xdr:cNvPr id="828" name="テキスト ボックス 827"/>
        <xdr:cNvSpPr txBox="1"/>
      </xdr:nvSpPr>
      <xdr:spPr>
        <a:xfrm>
          <a:off x="19278111" y="9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162204</xdr:rowOff>
    </xdr:from>
    <xdr:to>
      <xdr:col>98</xdr:col>
      <xdr:colOff>38100</xdr:colOff>
      <xdr:row>56</xdr:row>
      <xdr:rowOff>92354</xdr:rowOff>
    </xdr:to>
    <xdr:sp macro="" textlink="">
      <xdr:nvSpPr>
        <xdr:cNvPr id="829" name="楕円 828"/>
        <xdr:cNvSpPr/>
      </xdr:nvSpPr>
      <xdr:spPr>
        <a:xfrm>
          <a:off x="18605500" y="95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108881</xdr:rowOff>
    </xdr:from>
    <xdr:ext cx="534377" cy="259045"/>
    <xdr:sp macro="" textlink="">
      <xdr:nvSpPr>
        <xdr:cNvPr id="830" name="テキスト ボックス 829"/>
        <xdr:cNvSpPr txBox="1"/>
      </xdr:nvSpPr>
      <xdr:spPr>
        <a:xfrm>
          <a:off x="18389111" y="936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5" name="直線コネクタ 854"/>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6"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7" name="直線コネクタ 856"/>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8"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9" name="直線コネクタ 858"/>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92151</xdr:rowOff>
    </xdr:from>
    <xdr:to>
      <xdr:col>116</xdr:col>
      <xdr:colOff>63500</xdr:colOff>
      <xdr:row>71</xdr:row>
      <xdr:rowOff>98075</xdr:rowOff>
    </xdr:to>
    <xdr:cxnSp macro="">
      <xdr:nvCxnSpPr>
        <xdr:cNvPr id="860" name="直線コネクタ 859"/>
        <xdr:cNvCxnSpPr/>
      </xdr:nvCxnSpPr>
      <xdr:spPr>
        <a:xfrm flipV="1">
          <a:off x="21323300" y="12265101"/>
          <a:ext cx="838200" cy="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61"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2" name="フローチャート: 判断 861"/>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98075</xdr:rowOff>
    </xdr:from>
    <xdr:to>
      <xdr:col>111</xdr:col>
      <xdr:colOff>177800</xdr:colOff>
      <xdr:row>71</xdr:row>
      <xdr:rowOff>144120</xdr:rowOff>
    </xdr:to>
    <xdr:cxnSp macro="">
      <xdr:nvCxnSpPr>
        <xdr:cNvPr id="863" name="直線コネクタ 862"/>
        <xdr:cNvCxnSpPr/>
      </xdr:nvCxnSpPr>
      <xdr:spPr>
        <a:xfrm flipV="1">
          <a:off x="20434300" y="12271025"/>
          <a:ext cx="889000" cy="4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4" name="フローチャート: 判断 863"/>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5" name="テキスト ボックス 864"/>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146691</xdr:rowOff>
    </xdr:from>
    <xdr:to>
      <xdr:col>107</xdr:col>
      <xdr:colOff>50800</xdr:colOff>
      <xdr:row>71</xdr:row>
      <xdr:rowOff>144120</xdr:rowOff>
    </xdr:to>
    <xdr:cxnSp macro="">
      <xdr:nvCxnSpPr>
        <xdr:cNvPr id="866" name="直線コネクタ 865"/>
        <xdr:cNvCxnSpPr/>
      </xdr:nvCxnSpPr>
      <xdr:spPr>
        <a:xfrm>
          <a:off x="19545300" y="12148191"/>
          <a:ext cx="889000" cy="16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7" name="フローチャート: 判断 866"/>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8" name="テキスト ボックス 867"/>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146691</xdr:rowOff>
    </xdr:from>
    <xdr:to>
      <xdr:col>102</xdr:col>
      <xdr:colOff>114300</xdr:colOff>
      <xdr:row>71</xdr:row>
      <xdr:rowOff>19951</xdr:rowOff>
    </xdr:to>
    <xdr:cxnSp macro="">
      <xdr:nvCxnSpPr>
        <xdr:cNvPr id="869" name="直線コネクタ 868"/>
        <xdr:cNvCxnSpPr/>
      </xdr:nvCxnSpPr>
      <xdr:spPr>
        <a:xfrm flipV="1">
          <a:off x="18656300" y="12148191"/>
          <a:ext cx="889000" cy="4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70" name="フローチャート: 判断 869"/>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71" name="テキスト ボックス 870"/>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2" name="フローチャート: 判断 871"/>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3" name="テキスト ボックス 872"/>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41351</xdr:rowOff>
    </xdr:from>
    <xdr:to>
      <xdr:col>116</xdr:col>
      <xdr:colOff>114300</xdr:colOff>
      <xdr:row>71</xdr:row>
      <xdr:rowOff>142951</xdr:rowOff>
    </xdr:to>
    <xdr:sp macro="" textlink="">
      <xdr:nvSpPr>
        <xdr:cNvPr id="879" name="楕円 878"/>
        <xdr:cNvSpPr/>
      </xdr:nvSpPr>
      <xdr:spPr>
        <a:xfrm>
          <a:off x="22110700" y="122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127728</xdr:rowOff>
    </xdr:from>
    <xdr:ext cx="534377" cy="259045"/>
    <xdr:sp macro="" textlink="">
      <xdr:nvSpPr>
        <xdr:cNvPr id="880" name="繰出金該当値テキスト"/>
        <xdr:cNvSpPr txBox="1"/>
      </xdr:nvSpPr>
      <xdr:spPr>
        <a:xfrm>
          <a:off x="22212300" y="1212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47275</xdr:rowOff>
    </xdr:from>
    <xdr:to>
      <xdr:col>112</xdr:col>
      <xdr:colOff>38100</xdr:colOff>
      <xdr:row>71</xdr:row>
      <xdr:rowOff>148875</xdr:rowOff>
    </xdr:to>
    <xdr:sp macro="" textlink="">
      <xdr:nvSpPr>
        <xdr:cNvPr id="881" name="楕円 880"/>
        <xdr:cNvSpPr/>
      </xdr:nvSpPr>
      <xdr:spPr>
        <a:xfrm>
          <a:off x="21272500" y="122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165402</xdr:rowOff>
    </xdr:from>
    <xdr:ext cx="534377" cy="259045"/>
    <xdr:sp macro="" textlink="">
      <xdr:nvSpPr>
        <xdr:cNvPr id="882" name="テキスト ボックス 881"/>
        <xdr:cNvSpPr txBox="1"/>
      </xdr:nvSpPr>
      <xdr:spPr>
        <a:xfrm>
          <a:off x="21056111" y="119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93320</xdr:rowOff>
    </xdr:from>
    <xdr:to>
      <xdr:col>107</xdr:col>
      <xdr:colOff>101600</xdr:colOff>
      <xdr:row>72</xdr:row>
      <xdr:rowOff>23470</xdr:rowOff>
    </xdr:to>
    <xdr:sp macro="" textlink="">
      <xdr:nvSpPr>
        <xdr:cNvPr id="883" name="楕円 882"/>
        <xdr:cNvSpPr/>
      </xdr:nvSpPr>
      <xdr:spPr>
        <a:xfrm>
          <a:off x="20383500" y="1226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39997</xdr:rowOff>
    </xdr:from>
    <xdr:ext cx="534377" cy="259045"/>
    <xdr:sp macro="" textlink="">
      <xdr:nvSpPr>
        <xdr:cNvPr id="884" name="テキスト ボックス 883"/>
        <xdr:cNvSpPr txBox="1"/>
      </xdr:nvSpPr>
      <xdr:spPr>
        <a:xfrm>
          <a:off x="20167111" y="1204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95891</xdr:rowOff>
    </xdr:from>
    <xdr:to>
      <xdr:col>102</xdr:col>
      <xdr:colOff>165100</xdr:colOff>
      <xdr:row>71</xdr:row>
      <xdr:rowOff>26041</xdr:rowOff>
    </xdr:to>
    <xdr:sp macro="" textlink="">
      <xdr:nvSpPr>
        <xdr:cNvPr id="885" name="楕円 884"/>
        <xdr:cNvSpPr/>
      </xdr:nvSpPr>
      <xdr:spPr>
        <a:xfrm>
          <a:off x="19494500" y="1209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42568</xdr:rowOff>
    </xdr:from>
    <xdr:ext cx="534377" cy="259045"/>
    <xdr:sp macro="" textlink="">
      <xdr:nvSpPr>
        <xdr:cNvPr id="886" name="テキスト ボックス 885"/>
        <xdr:cNvSpPr txBox="1"/>
      </xdr:nvSpPr>
      <xdr:spPr>
        <a:xfrm>
          <a:off x="19278111" y="1187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140601</xdr:rowOff>
    </xdr:from>
    <xdr:to>
      <xdr:col>98</xdr:col>
      <xdr:colOff>38100</xdr:colOff>
      <xdr:row>71</xdr:row>
      <xdr:rowOff>70751</xdr:rowOff>
    </xdr:to>
    <xdr:sp macro="" textlink="">
      <xdr:nvSpPr>
        <xdr:cNvPr id="887" name="楕円 886"/>
        <xdr:cNvSpPr/>
      </xdr:nvSpPr>
      <xdr:spPr>
        <a:xfrm>
          <a:off x="18605500" y="1214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87278</xdr:rowOff>
    </xdr:from>
    <xdr:ext cx="534377" cy="259045"/>
    <xdr:sp macro="" textlink="">
      <xdr:nvSpPr>
        <xdr:cNvPr id="888" name="テキスト ボックス 887"/>
        <xdr:cNvSpPr txBox="1"/>
      </xdr:nvSpPr>
      <xdr:spPr>
        <a:xfrm>
          <a:off x="18389111" y="119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人件費は、住民一人当たり</a:t>
          </a:r>
          <a:r>
            <a:rPr kumimoji="1" lang="en-US" altLang="ja-JP" sz="1100">
              <a:solidFill>
                <a:schemeClr val="dk1"/>
              </a:solidFill>
              <a:effectLst/>
              <a:latin typeface="+mn-lt"/>
              <a:ea typeface="+mn-ea"/>
              <a:cs typeface="+mn-cs"/>
            </a:rPr>
            <a:t>127,609</a:t>
          </a:r>
          <a:r>
            <a:rPr kumimoji="1" lang="ja-JP" altLang="ja-JP" sz="1100">
              <a:solidFill>
                <a:schemeClr val="dk1"/>
              </a:solidFill>
              <a:effectLst/>
              <a:latin typeface="+mn-lt"/>
              <a:ea typeface="+mn-ea"/>
              <a:cs typeface="+mn-cs"/>
            </a:rPr>
            <a:t>円となっており、類似団体平均を上回っている。前年度の</a:t>
          </a:r>
          <a:r>
            <a:rPr kumimoji="1" lang="en-US" altLang="ja-JP" sz="1100">
              <a:solidFill>
                <a:schemeClr val="dk1"/>
              </a:solidFill>
              <a:effectLst/>
              <a:latin typeface="+mn-lt"/>
              <a:ea typeface="+mn-ea"/>
              <a:cs typeface="+mn-cs"/>
            </a:rPr>
            <a:t>126,010</a:t>
          </a:r>
          <a:r>
            <a:rPr kumimoji="1" lang="ja-JP" altLang="ja-JP" sz="1100">
              <a:solidFill>
                <a:schemeClr val="dk1"/>
              </a:solidFill>
              <a:effectLst/>
              <a:latin typeface="+mn-lt"/>
              <a:ea typeface="+mn-ea"/>
              <a:cs typeface="+mn-cs"/>
            </a:rPr>
            <a:t>円からは</a:t>
          </a:r>
          <a:r>
            <a:rPr kumimoji="1" lang="en-US" altLang="ja-JP" sz="1100">
              <a:solidFill>
                <a:schemeClr val="dk1"/>
              </a:solidFill>
              <a:effectLst/>
              <a:latin typeface="+mn-lt"/>
              <a:ea typeface="+mn-ea"/>
              <a:cs typeface="+mn-cs"/>
            </a:rPr>
            <a:t>1,599</a:t>
          </a:r>
          <a:r>
            <a:rPr kumimoji="1" lang="ja-JP" altLang="ja-JP" sz="1100">
              <a:solidFill>
                <a:schemeClr val="dk1"/>
              </a:solidFill>
              <a:effectLst/>
              <a:latin typeface="+mn-lt"/>
              <a:ea typeface="+mn-ea"/>
              <a:cs typeface="+mn-cs"/>
            </a:rPr>
            <a:t>円増加しており、今後も更なる行政改革を推進し、人件費の削減に努めていく。公債費は、住民一人当たり</a:t>
          </a:r>
          <a:r>
            <a:rPr kumimoji="1" lang="en-US" altLang="ja-JP" sz="1100">
              <a:solidFill>
                <a:schemeClr val="dk1"/>
              </a:solidFill>
              <a:effectLst/>
              <a:latin typeface="+mn-lt"/>
              <a:ea typeface="+mn-ea"/>
              <a:cs typeface="+mn-cs"/>
            </a:rPr>
            <a:t>120,843</a:t>
          </a:r>
          <a:r>
            <a:rPr kumimoji="1" lang="ja-JP" altLang="ja-JP" sz="1100">
              <a:solidFill>
                <a:schemeClr val="dk1"/>
              </a:solidFill>
              <a:effectLst/>
              <a:latin typeface="+mn-lt"/>
              <a:ea typeface="+mn-ea"/>
              <a:cs typeface="+mn-cs"/>
            </a:rPr>
            <a:t>円となっており、前年度の</a:t>
          </a:r>
          <a:r>
            <a:rPr kumimoji="1" lang="en-US" altLang="ja-JP" sz="1100">
              <a:solidFill>
                <a:schemeClr val="dk1"/>
              </a:solidFill>
              <a:effectLst/>
              <a:latin typeface="+mn-lt"/>
              <a:ea typeface="+mn-ea"/>
              <a:cs typeface="+mn-cs"/>
            </a:rPr>
            <a:t>124,647</a:t>
          </a:r>
          <a:r>
            <a:rPr kumimoji="1" lang="ja-JP" altLang="ja-JP" sz="1100">
              <a:solidFill>
                <a:schemeClr val="dk1"/>
              </a:solidFill>
              <a:effectLst/>
              <a:latin typeface="+mn-lt"/>
              <a:ea typeface="+mn-ea"/>
              <a:cs typeface="+mn-cs"/>
            </a:rPr>
            <a:t>円からは</a:t>
          </a:r>
          <a:r>
            <a:rPr kumimoji="1" lang="en-US" altLang="ja-JP" sz="1100">
              <a:solidFill>
                <a:schemeClr val="dk1"/>
              </a:solidFill>
              <a:effectLst/>
              <a:latin typeface="+mn-lt"/>
              <a:ea typeface="+mn-ea"/>
              <a:cs typeface="+mn-cs"/>
            </a:rPr>
            <a:t>3,804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した。今後も事業を計画的かつ適正に実施することにより、財政の健全化に努めていく。</a:t>
          </a:r>
          <a:r>
            <a:rPr kumimoji="1" lang="ja-JP" altLang="en-US" sz="1100">
              <a:solidFill>
                <a:schemeClr val="dk1"/>
              </a:solidFill>
              <a:effectLst/>
              <a:latin typeface="+mn-lt"/>
              <a:ea typeface="+mn-ea"/>
              <a:cs typeface="+mn-cs"/>
            </a:rPr>
            <a:t>投資及び出資金</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12,176</a:t>
          </a:r>
          <a:r>
            <a:rPr kumimoji="1" lang="ja-JP" altLang="ja-JP" sz="1100">
              <a:solidFill>
                <a:schemeClr val="dk1"/>
              </a:solidFill>
              <a:effectLst/>
              <a:latin typeface="+mn-lt"/>
              <a:ea typeface="+mn-ea"/>
              <a:cs typeface="+mn-cs"/>
            </a:rPr>
            <a:t>円で、前年度の</a:t>
          </a:r>
          <a:r>
            <a:rPr kumimoji="1" lang="en-US" altLang="ja-JP" sz="1100">
              <a:solidFill>
                <a:schemeClr val="dk1"/>
              </a:solidFill>
              <a:effectLst/>
              <a:latin typeface="+mn-lt"/>
              <a:ea typeface="+mn-ea"/>
              <a:cs typeface="+mn-cs"/>
            </a:rPr>
            <a:t>10,657</a:t>
          </a:r>
          <a:r>
            <a:rPr kumimoji="1" lang="ja-JP" altLang="ja-JP" sz="1100">
              <a:solidFill>
                <a:schemeClr val="dk1"/>
              </a:solidFill>
              <a:effectLst/>
              <a:latin typeface="+mn-lt"/>
              <a:ea typeface="+mn-ea"/>
              <a:cs typeface="+mn-cs"/>
            </a:rPr>
            <a:t>円から</a:t>
          </a:r>
          <a:r>
            <a:rPr kumimoji="1" lang="en-US" altLang="ja-JP" sz="1100">
              <a:solidFill>
                <a:schemeClr val="dk1"/>
              </a:solidFill>
              <a:effectLst/>
              <a:latin typeface="+mn-lt"/>
              <a:ea typeface="+mn-ea"/>
              <a:cs typeface="+mn-cs"/>
            </a:rPr>
            <a:t>1,519</a:t>
          </a:r>
          <a:r>
            <a:rPr kumimoji="1" lang="ja-JP" altLang="ja-JP" sz="1100">
              <a:solidFill>
                <a:schemeClr val="dk1"/>
              </a:solidFill>
              <a:effectLst/>
              <a:latin typeface="+mn-lt"/>
              <a:ea typeface="+mn-ea"/>
              <a:cs typeface="+mn-cs"/>
            </a:rPr>
            <a:t>円増加して</a:t>
          </a:r>
          <a:r>
            <a:rPr kumimoji="1" lang="ja-JP" altLang="en-US" sz="1100">
              <a:solidFill>
                <a:schemeClr val="dk1"/>
              </a:solidFill>
              <a:effectLst/>
              <a:latin typeface="+mn-lt"/>
              <a:ea typeface="+mn-ea"/>
              <a:cs typeface="+mn-cs"/>
            </a:rPr>
            <a:t>いる。水道事業会計出資金の増加が要因である。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維持補修費は、住民一人当たり</a:t>
          </a:r>
          <a:r>
            <a:rPr kumimoji="1" lang="en-US" altLang="ja-JP" sz="1100">
              <a:solidFill>
                <a:schemeClr val="dk1"/>
              </a:solidFill>
              <a:effectLst/>
              <a:latin typeface="+mn-lt"/>
              <a:ea typeface="+mn-ea"/>
              <a:cs typeface="+mn-cs"/>
            </a:rPr>
            <a:t>13,022</a:t>
          </a:r>
          <a:r>
            <a:rPr kumimoji="1" lang="ja-JP" altLang="en-US" sz="1100">
              <a:solidFill>
                <a:schemeClr val="dk1"/>
              </a:solidFill>
              <a:effectLst/>
              <a:latin typeface="+mn-lt"/>
              <a:ea typeface="+mn-ea"/>
              <a:cs typeface="+mn-cs"/>
            </a:rPr>
            <a:t>円となっており、前年度の</a:t>
          </a:r>
          <a:r>
            <a:rPr kumimoji="1" lang="en-US" altLang="ja-JP" sz="1100">
              <a:solidFill>
                <a:schemeClr val="dk1"/>
              </a:solidFill>
              <a:effectLst/>
              <a:latin typeface="+mn-lt"/>
              <a:ea typeface="+mn-ea"/>
              <a:cs typeface="+mn-cs"/>
            </a:rPr>
            <a:t>19,132</a:t>
          </a:r>
          <a:r>
            <a:rPr kumimoji="1" lang="ja-JP" altLang="en-US" sz="1100">
              <a:solidFill>
                <a:schemeClr val="dk1"/>
              </a:solidFill>
              <a:effectLst/>
              <a:latin typeface="+mn-lt"/>
              <a:ea typeface="+mn-ea"/>
              <a:cs typeface="+mn-cs"/>
            </a:rPr>
            <a:t>円から</a:t>
          </a:r>
          <a:r>
            <a:rPr kumimoji="1" lang="en-US" altLang="ja-JP" sz="1100">
              <a:solidFill>
                <a:schemeClr val="dk1"/>
              </a:solidFill>
              <a:effectLst/>
              <a:latin typeface="+mn-lt"/>
              <a:ea typeface="+mn-ea"/>
              <a:cs typeface="+mn-cs"/>
            </a:rPr>
            <a:t>6,110</a:t>
          </a:r>
          <a:r>
            <a:rPr kumimoji="1" lang="ja-JP" altLang="en-US" sz="1100">
              <a:solidFill>
                <a:schemeClr val="dk1"/>
              </a:solidFill>
              <a:effectLst/>
              <a:latin typeface="+mn-lt"/>
              <a:ea typeface="+mn-ea"/>
              <a:cs typeface="+mn-cs"/>
            </a:rPr>
            <a:t>円減少した。道路除雪事業などの減少が要因である。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扶助費</a:t>
          </a:r>
          <a:r>
            <a:rPr kumimoji="1" lang="ja-JP" altLang="ja-JP" sz="1100">
              <a:solidFill>
                <a:schemeClr val="dk1"/>
              </a:solidFill>
              <a:effectLst/>
              <a:latin typeface="+mn-lt"/>
              <a:ea typeface="+mn-ea"/>
              <a:cs typeface="+mn-cs"/>
            </a:rPr>
            <a:t>については、類似団体と比較して一人当たりのコストが低い状況となっている</a:t>
          </a:r>
          <a:r>
            <a:rPr kumimoji="1" lang="ja-JP" altLang="en-US" sz="1100">
              <a:solidFill>
                <a:schemeClr val="dk1"/>
              </a:solidFill>
              <a:effectLst/>
              <a:latin typeface="+mn-lt"/>
              <a:ea typeface="+mn-ea"/>
              <a:cs typeface="+mn-cs"/>
            </a:rPr>
            <a:t>。</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55,333
55,122
855.67
47,919,289
45,874,752
1,163,457
26,668,527
56,764,650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83464</xdr:rowOff>
    </xdr:from>
    <xdr:to>
      <xdr:col>24</xdr:col>
      <xdr:colOff>63500</xdr:colOff>
      <xdr:row>35</xdr:row>
      <xdr:rowOff>145186</xdr:rowOff>
    </xdr:to>
    <xdr:cxnSp macro="">
      <xdr:nvCxnSpPr>
        <xdr:cNvPr id="59" name="直線コネクタ 58"/>
        <xdr:cNvCxnSpPr/>
      </xdr:nvCxnSpPr>
      <xdr:spPr>
        <a:xfrm>
          <a:off x="3797300" y="608421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83464</xdr:rowOff>
    </xdr:from>
    <xdr:to>
      <xdr:col>19</xdr:col>
      <xdr:colOff>177800</xdr:colOff>
      <xdr:row>35</xdr:row>
      <xdr:rowOff>141072</xdr:rowOff>
    </xdr:to>
    <xdr:cxnSp macro="">
      <xdr:nvCxnSpPr>
        <xdr:cNvPr id="62" name="直線コネクタ 61"/>
        <xdr:cNvCxnSpPr/>
      </xdr:nvCxnSpPr>
      <xdr:spPr>
        <a:xfrm flipV="1">
          <a:off x="2908300" y="6084214"/>
          <a:ext cx="8890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8484</xdr:rowOff>
    </xdr:from>
    <xdr:to>
      <xdr:col>15</xdr:col>
      <xdr:colOff>50800</xdr:colOff>
      <xdr:row>35</xdr:row>
      <xdr:rowOff>141072</xdr:rowOff>
    </xdr:to>
    <xdr:cxnSp macro="">
      <xdr:nvCxnSpPr>
        <xdr:cNvPr id="65" name="直線コネクタ 64"/>
        <xdr:cNvCxnSpPr/>
      </xdr:nvCxnSpPr>
      <xdr:spPr>
        <a:xfrm>
          <a:off x="2019300" y="600923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8484</xdr:rowOff>
    </xdr:from>
    <xdr:to>
      <xdr:col>10</xdr:col>
      <xdr:colOff>114300</xdr:colOff>
      <xdr:row>35</xdr:row>
      <xdr:rowOff>25400</xdr:rowOff>
    </xdr:to>
    <xdr:cxnSp macro="">
      <xdr:nvCxnSpPr>
        <xdr:cNvPr id="68" name="直線コネクタ 67"/>
        <xdr:cNvCxnSpPr/>
      </xdr:nvCxnSpPr>
      <xdr:spPr>
        <a:xfrm flipV="1">
          <a:off x="1130300" y="600923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94386</xdr:rowOff>
    </xdr:from>
    <xdr:to>
      <xdr:col>24</xdr:col>
      <xdr:colOff>114300</xdr:colOff>
      <xdr:row>36</xdr:row>
      <xdr:rowOff>24536</xdr:rowOff>
    </xdr:to>
    <xdr:sp macro="" textlink="">
      <xdr:nvSpPr>
        <xdr:cNvPr id="78" name="楕円 77"/>
        <xdr:cNvSpPr/>
      </xdr:nvSpPr>
      <xdr:spPr>
        <a:xfrm>
          <a:off x="45847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72813</xdr:rowOff>
    </xdr:from>
    <xdr:ext cx="469744" cy="259045"/>
    <xdr:sp macro="" textlink="">
      <xdr:nvSpPr>
        <xdr:cNvPr id="79" name="議会費該当値テキスト"/>
        <xdr:cNvSpPr txBox="1"/>
      </xdr:nvSpPr>
      <xdr:spPr>
        <a:xfrm>
          <a:off x="4686300" y="607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32664</xdr:rowOff>
    </xdr:from>
    <xdr:to>
      <xdr:col>20</xdr:col>
      <xdr:colOff>38100</xdr:colOff>
      <xdr:row>35</xdr:row>
      <xdr:rowOff>134264</xdr:rowOff>
    </xdr:to>
    <xdr:sp macro="" textlink="">
      <xdr:nvSpPr>
        <xdr:cNvPr id="80" name="楕円 79"/>
        <xdr:cNvSpPr/>
      </xdr:nvSpPr>
      <xdr:spPr>
        <a:xfrm>
          <a:off x="3746500" y="60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125391</xdr:rowOff>
    </xdr:from>
    <xdr:ext cx="469744" cy="259045"/>
    <xdr:sp macro="" textlink="">
      <xdr:nvSpPr>
        <xdr:cNvPr id="81" name="テキスト ボックス 80"/>
        <xdr:cNvSpPr txBox="1"/>
      </xdr:nvSpPr>
      <xdr:spPr>
        <a:xfrm>
          <a:off x="3562428" y="61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90272</xdr:rowOff>
    </xdr:from>
    <xdr:to>
      <xdr:col>15</xdr:col>
      <xdr:colOff>101600</xdr:colOff>
      <xdr:row>36</xdr:row>
      <xdr:rowOff>20422</xdr:rowOff>
    </xdr:to>
    <xdr:sp macro="" textlink="">
      <xdr:nvSpPr>
        <xdr:cNvPr id="82" name="楕円 81"/>
        <xdr:cNvSpPr/>
      </xdr:nvSpPr>
      <xdr:spPr>
        <a:xfrm>
          <a:off x="2857500" y="60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11549</xdr:rowOff>
    </xdr:from>
    <xdr:ext cx="469744" cy="259045"/>
    <xdr:sp macro="" textlink="">
      <xdr:nvSpPr>
        <xdr:cNvPr id="83" name="テキスト ボックス 82"/>
        <xdr:cNvSpPr txBox="1"/>
      </xdr:nvSpPr>
      <xdr:spPr>
        <a:xfrm>
          <a:off x="2673428" y="61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129134</xdr:rowOff>
    </xdr:from>
    <xdr:to>
      <xdr:col>10</xdr:col>
      <xdr:colOff>165100</xdr:colOff>
      <xdr:row>35</xdr:row>
      <xdr:rowOff>59284</xdr:rowOff>
    </xdr:to>
    <xdr:sp macro="" textlink="">
      <xdr:nvSpPr>
        <xdr:cNvPr id="84" name="楕円 83"/>
        <xdr:cNvSpPr/>
      </xdr:nvSpPr>
      <xdr:spPr>
        <a:xfrm>
          <a:off x="1968500" y="59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50411</xdr:rowOff>
    </xdr:from>
    <xdr:ext cx="469744" cy="259045"/>
    <xdr:sp macro="" textlink="">
      <xdr:nvSpPr>
        <xdr:cNvPr id="85" name="テキスト ボックス 84"/>
        <xdr:cNvSpPr txBox="1"/>
      </xdr:nvSpPr>
      <xdr:spPr>
        <a:xfrm>
          <a:off x="1784428" y="60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146050</xdr:rowOff>
    </xdr:from>
    <xdr:to>
      <xdr:col>6</xdr:col>
      <xdr:colOff>38100</xdr:colOff>
      <xdr:row>35</xdr:row>
      <xdr:rowOff>76200</xdr:rowOff>
    </xdr:to>
    <xdr:sp macro="" textlink="">
      <xdr:nvSpPr>
        <xdr:cNvPr id="86" name="楕円 85"/>
        <xdr:cNvSpPr/>
      </xdr:nvSpPr>
      <xdr:spPr>
        <a:xfrm>
          <a:off x="1079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67327</xdr:rowOff>
    </xdr:from>
    <xdr:ext cx="469744" cy="259045"/>
    <xdr:sp macro="" textlink="">
      <xdr:nvSpPr>
        <xdr:cNvPr id="87" name="テキスト ボックス 86"/>
        <xdr:cNvSpPr txBox="1"/>
      </xdr:nvSpPr>
      <xdr:spPr>
        <a:xfrm>
          <a:off x="895428"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96897</xdr:rowOff>
    </xdr:from>
    <xdr:to>
      <xdr:col>24</xdr:col>
      <xdr:colOff>63500</xdr:colOff>
      <xdr:row>53</xdr:row>
      <xdr:rowOff>42556</xdr:rowOff>
    </xdr:to>
    <xdr:cxnSp macro="">
      <xdr:nvCxnSpPr>
        <xdr:cNvPr id="119" name="直線コネクタ 118"/>
        <xdr:cNvCxnSpPr/>
      </xdr:nvCxnSpPr>
      <xdr:spPr>
        <a:xfrm flipV="1">
          <a:off x="3797300" y="9012297"/>
          <a:ext cx="838200" cy="11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42556</xdr:rowOff>
    </xdr:from>
    <xdr:to>
      <xdr:col>19</xdr:col>
      <xdr:colOff>177800</xdr:colOff>
      <xdr:row>53</xdr:row>
      <xdr:rowOff>129990</xdr:rowOff>
    </xdr:to>
    <xdr:cxnSp macro="">
      <xdr:nvCxnSpPr>
        <xdr:cNvPr id="122" name="直線コネクタ 121"/>
        <xdr:cNvCxnSpPr/>
      </xdr:nvCxnSpPr>
      <xdr:spPr>
        <a:xfrm flipV="1">
          <a:off x="2908300" y="9129406"/>
          <a:ext cx="889000" cy="8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24" name="テキスト ボックス 123"/>
        <xdr:cNvSpPr txBox="1"/>
      </xdr:nvSpPr>
      <xdr:spPr>
        <a:xfrm>
          <a:off x="3530111" y="98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119735</xdr:rowOff>
    </xdr:from>
    <xdr:to>
      <xdr:col>15</xdr:col>
      <xdr:colOff>50800</xdr:colOff>
      <xdr:row>53</xdr:row>
      <xdr:rowOff>129990</xdr:rowOff>
    </xdr:to>
    <xdr:cxnSp macro="">
      <xdr:nvCxnSpPr>
        <xdr:cNvPr id="125" name="直線コネクタ 124"/>
        <xdr:cNvCxnSpPr/>
      </xdr:nvCxnSpPr>
      <xdr:spPr>
        <a:xfrm>
          <a:off x="2019300" y="9035135"/>
          <a:ext cx="889000" cy="18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75600</xdr:rowOff>
    </xdr:from>
    <xdr:ext cx="534377" cy="259045"/>
    <xdr:sp macro="" textlink="">
      <xdr:nvSpPr>
        <xdr:cNvPr id="127" name="テキスト ボックス 126"/>
        <xdr:cNvSpPr txBox="1"/>
      </xdr:nvSpPr>
      <xdr:spPr>
        <a:xfrm>
          <a:off x="2641111" y="98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89202</xdr:rowOff>
    </xdr:from>
    <xdr:to>
      <xdr:col>10</xdr:col>
      <xdr:colOff>114300</xdr:colOff>
      <xdr:row>52</xdr:row>
      <xdr:rowOff>119735</xdr:rowOff>
    </xdr:to>
    <xdr:cxnSp macro="">
      <xdr:nvCxnSpPr>
        <xdr:cNvPr id="128" name="直線コネクタ 127"/>
        <xdr:cNvCxnSpPr/>
      </xdr:nvCxnSpPr>
      <xdr:spPr>
        <a:xfrm>
          <a:off x="1130300" y="9004602"/>
          <a:ext cx="889000" cy="3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17993</xdr:rowOff>
    </xdr:from>
    <xdr:ext cx="534377" cy="259045"/>
    <xdr:sp macro="" textlink="">
      <xdr:nvSpPr>
        <xdr:cNvPr id="130" name="テキスト ボックス 129"/>
        <xdr:cNvSpPr txBox="1"/>
      </xdr:nvSpPr>
      <xdr:spPr>
        <a:xfrm>
          <a:off x="1752111" y="97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46097</xdr:rowOff>
    </xdr:from>
    <xdr:to>
      <xdr:col>24</xdr:col>
      <xdr:colOff>114300</xdr:colOff>
      <xdr:row>52</xdr:row>
      <xdr:rowOff>147697</xdr:rowOff>
    </xdr:to>
    <xdr:sp macro="" textlink="">
      <xdr:nvSpPr>
        <xdr:cNvPr id="138" name="楕円 137"/>
        <xdr:cNvSpPr/>
      </xdr:nvSpPr>
      <xdr:spPr>
        <a:xfrm>
          <a:off x="4584700" y="896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68974</xdr:rowOff>
    </xdr:from>
    <xdr:ext cx="599010" cy="259045"/>
    <xdr:sp macro="" textlink="">
      <xdr:nvSpPr>
        <xdr:cNvPr id="139" name="総務費該当値テキスト"/>
        <xdr:cNvSpPr txBox="1"/>
      </xdr:nvSpPr>
      <xdr:spPr>
        <a:xfrm>
          <a:off x="4686300" y="881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163206</xdr:rowOff>
    </xdr:from>
    <xdr:to>
      <xdr:col>20</xdr:col>
      <xdr:colOff>38100</xdr:colOff>
      <xdr:row>53</xdr:row>
      <xdr:rowOff>93356</xdr:rowOff>
    </xdr:to>
    <xdr:sp macro="" textlink="">
      <xdr:nvSpPr>
        <xdr:cNvPr id="140" name="楕円 139"/>
        <xdr:cNvSpPr/>
      </xdr:nvSpPr>
      <xdr:spPr>
        <a:xfrm>
          <a:off x="3746500" y="90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109883</xdr:rowOff>
    </xdr:from>
    <xdr:ext cx="599010" cy="259045"/>
    <xdr:sp macro="" textlink="">
      <xdr:nvSpPr>
        <xdr:cNvPr id="141" name="テキスト ボックス 140"/>
        <xdr:cNvSpPr txBox="1"/>
      </xdr:nvSpPr>
      <xdr:spPr>
        <a:xfrm>
          <a:off x="3497795" y="885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79190</xdr:rowOff>
    </xdr:from>
    <xdr:to>
      <xdr:col>15</xdr:col>
      <xdr:colOff>101600</xdr:colOff>
      <xdr:row>54</xdr:row>
      <xdr:rowOff>9340</xdr:rowOff>
    </xdr:to>
    <xdr:sp macro="" textlink="">
      <xdr:nvSpPr>
        <xdr:cNvPr id="142" name="楕円 141"/>
        <xdr:cNvSpPr/>
      </xdr:nvSpPr>
      <xdr:spPr>
        <a:xfrm>
          <a:off x="2857500" y="91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25867</xdr:rowOff>
    </xdr:from>
    <xdr:ext cx="599010" cy="259045"/>
    <xdr:sp macro="" textlink="">
      <xdr:nvSpPr>
        <xdr:cNvPr id="143" name="テキスト ボックス 142"/>
        <xdr:cNvSpPr txBox="1"/>
      </xdr:nvSpPr>
      <xdr:spPr>
        <a:xfrm>
          <a:off x="2608795" y="894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68935</xdr:rowOff>
    </xdr:from>
    <xdr:to>
      <xdr:col>10</xdr:col>
      <xdr:colOff>165100</xdr:colOff>
      <xdr:row>52</xdr:row>
      <xdr:rowOff>170535</xdr:rowOff>
    </xdr:to>
    <xdr:sp macro="" textlink="">
      <xdr:nvSpPr>
        <xdr:cNvPr id="144" name="楕円 143"/>
        <xdr:cNvSpPr/>
      </xdr:nvSpPr>
      <xdr:spPr>
        <a:xfrm>
          <a:off x="1968500" y="898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15612</xdr:rowOff>
    </xdr:from>
    <xdr:ext cx="599010" cy="259045"/>
    <xdr:sp macro="" textlink="">
      <xdr:nvSpPr>
        <xdr:cNvPr id="145" name="テキスト ボックス 144"/>
        <xdr:cNvSpPr txBox="1"/>
      </xdr:nvSpPr>
      <xdr:spPr>
        <a:xfrm>
          <a:off x="1719795" y="87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38402</xdr:rowOff>
    </xdr:from>
    <xdr:to>
      <xdr:col>6</xdr:col>
      <xdr:colOff>38100</xdr:colOff>
      <xdr:row>52</xdr:row>
      <xdr:rowOff>140002</xdr:rowOff>
    </xdr:to>
    <xdr:sp macro="" textlink="">
      <xdr:nvSpPr>
        <xdr:cNvPr id="146" name="楕円 145"/>
        <xdr:cNvSpPr/>
      </xdr:nvSpPr>
      <xdr:spPr>
        <a:xfrm>
          <a:off x="1079500" y="89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156529</xdr:rowOff>
    </xdr:from>
    <xdr:ext cx="599010" cy="259045"/>
    <xdr:sp macro="" textlink="">
      <xdr:nvSpPr>
        <xdr:cNvPr id="147" name="テキスト ボックス 146"/>
        <xdr:cNvSpPr txBox="1"/>
      </xdr:nvSpPr>
      <xdr:spPr>
        <a:xfrm>
          <a:off x="830795" y="872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87732</xdr:rowOff>
    </xdr:from>
    <xdr:to>
      <xdr:col>24</xdr:col>
      <xdr:colOff>63500</xdr:colOff>
      <xdr:row>75</xdr:row>
      <xdr:rowOff>60274</xdr:rowOff>
    </xdr:to>
    <xdr:cxnSp macro="">
      <xdr:nvCxnSpPr>
        <xdr:cNvPr id="177" name="直線コネクタ 176"/>
        <xdr:cNvCxnSpPr/>
      </xdr:nvCxnSpPr>
      <xdr:spPr>
        <a:xfrm>
          <a:off x="3797300" y="12603582"/>
          <a:ext cx="838200" cy="3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87732</xdr:rowOff>
    </xdr:from>
    <xdr:to>
      <xdr:col>19</xdr:col>
      <xdr:colOff>177800</xdr:colOff>
      <xdr:row>74</xdr:row>
      <xdr:rowOff>109728</xdr:rowOff>
    </xdr:to>
    <xdr:cxnSp macro="">
      <xdr:nvCxnSpPr>
        <xdr:cNvPr id="180" name="直線コネクタ 179"/>
        <xdr:cNvCxnSpPr/>
      </xdr:nvCxnSpPr>
      <xdr:spPr>
        <a:xfrm flipV="1">
          <a:off x="2908300" y="12603582"/>
          <a:ext cx="889000" cy="19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109728</xdr:rowOff>
    </xdr:from>
    <xdr:to>
      <xdr:col>15</xdr:col>
      <xdr:colOff>50800</xdr:colOff>
      <xdr:row>75</xdr:row>
      <xdr:rowOff>83300</xdr:rowOff>
    </xdr:to>
    <xdr:cxnSp macro="">
      <xdr:nvCxnSpPr>
        <xdr:cNvPr id="183" name="直線コネクタ 182"/>
        <xdr:cNvCxnSpPr/>
      </xdr:nvCxnSpPr>
      <xdr:spPr>
        <a:xfrm flipV="1">
          <a:off x="2019300" y="12797028"/>
          <a:ext cx="889000" cy="14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83300</xdr:rowOff>
    </xdr:from>
    <xdr:to>
      <xdr:col>10</xdr:col>
      <xdr:colOff>114300</xdr:colOff>
      <xdr:row>76</xdr:row>
      <xdr:rowOff>23216</xdr:rowOff>
    </xdr:to>
    <xdr:cxnSp macro="">
      <xdr:nvCxnSpPr>
        <xdr:cNvPr id="186" name="直線コネクタ 185"/>
        <xdr:cNvCxnSpPr/>
      </xdr:nvCxnSpPr>
      <xdr:spPr>
        <a:xfrm flipV="1">
          <a:off x="1130300" y="12942050"/>
          <a:ext cx="889000" cy="1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9474</xdr:rowOff>
    </xdr:from>
    <xdr:to>
      <xdr:col>24</xdr:col>
      <xdr:colOff>114300</xdr:colOff>
      <xdr:row>75</xdr:row>
      <xdr:rowOff>111074</xdr:rowOff>
    </xdr:to>
    <xdr:sp macro="" textlink="">
      <xdr:nvSpPr>
        <xdr:cNvPr id="196" name="楕円 195"/>
        <xdr:cNvSpPr/>
      </xdr:nvSpPr>
      <xdr:spPr>
        <a:xfrm>
          <a:off x="4584700" y="1286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32351</xdr:rowOff>
    </xdr:from>
    <xdr:ext cx="599010" cy="259045"/>
    <xdr:sp macro="" textlink="">
      <xdr:nvSpPr>
        <xdr:cNvPr id="197" name="民生費該当値テキスト"/>
        <xdr:cNvSpPr txBox="1"/>
      </xdr:nvSpPr>
      <xdr:spPr>
        <a:xfrm>
          <a:off x="4686300" y="1271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36932</xdr:rowOff>
    </xdr:from>
    <xdr:to>
      <xdr:col>20</xdr:col>
      <xdr:colOff>38100</xdr:colOff>
      <xdr:row>73</xdr:row>
      <xdr:rowOff>138532</xdr:rowOff>
    </xdr:to>
    <xdr:sp macro="" textlink="">
      <xdr:nvSpPr>
        <xdr:cNvPr id="198" name="楕円 197"/>
        <xdr:cNvSpPr/>
      </xdr:nvSpPr>
      <xdr:spPr>
        <a:xfrm>
          <a:off x="3746500" y="1255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155059</xdr:rowOff>
    </xdr:from>
    <xdr:ext cx="599010" cy="259045"/>
    <xdr:sp macro="" textlink="">
      <xdr:nvSpPr>
        <xdr:cNvPr id="199" name="テキスト ボックス 198"/>
        <xdr:cNvSpPr txBox="1"/>
      </xdr:nvSpPr>
      <xdr:spPr>
        <a:xfrm>
          <a:off x="3497795" y="1232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58928</xdr:rowOff>
    </xdr:from>
    <xdr:to>
      <xdr:col>15</xdr:col>
      <xdr:colOff>101600</xdr:colOff>
      <xdr:row>74</xdr:row>
      <xdr:rowOff>160528</xdr:rowOff>
    </xdr:to>
    <xdr:sp macro="" textlink="">
      <xdr:nvSpPr>
        <xdr:cNvPr id="200" name="楕円 199"/>
        <xdr:cNvSpPr/>
      </xdr:nvSpPr>
      <xdr:spPr>
        <a:xfrm>
          <a:off x="2857500" y="1274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5605</xdr:rowOff>
    </xdr:from>
    <xdr:ext cx="599010" cy="259045"/>
    <xdr:sp macro="" textlink="">
      <xdr:nvSpPr>
        <xdr:cNvPr id="201" name="テキスト ボックス 200"/>
        <xdr:cNvSpPr txBox="1"/>
      </xdr:nvSpPr>
      <xdr:spPr>
        <a:xfrm>
          <a:off x="2608795" y="1252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32500</xdr:rowOff>
    </xdr:from>
    <xdr:to>
      <xdr:col>10</xdr:col>
      <xdr:colOff>165100</xdr:colOff>
      <xdr:row>75</xdr:row>
      <xdr:rowOff>134100</xdr:rowOff>
    </xdr:to>
    <xdr:sp macro="" textlink="">
      <xdr:nvSpPr>
        <xdr:cNvPr id="202" name="楕円 201"/>
        <xdr:cNvSpPr/>
      </xdr:nvSpPr>
      <xdr:spPr>
        <a:xfrm>
          <a:off x="1968500" y="128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150627</xdr:rowOff>
    </xdr:from>
    <xdr:ext cx="599010" cy="259045"/>
    <xdr:sp macro="" textlink="">
      <xdr:nvSpPr>
        <xdr:cNvPr id="203" name="テキスト ボックス 202"/>
        <xdr:cNvSpPr txBox="1"/>
      </xdr:nvSpPr>
      <xdr:spPr>
        <a:xfrm>
          <a:off x="1719795" y="1266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143866</xdr:rowOff>
    </xdr:from>
    <xdr:to>
      <xdr:col>6</xdr:col>
      <xdr:colOff>38100</xdr:colOff>
      <xdr:row>76</xdr:row>
      <xdr:rowOff>74016</xdr:rowOff>
    </xdr:to>
    <xdr:sp macro="" textlink="">
      <xdr:nvSpPr>
        <xdr:cNvPr id="204" name="楕円 203"/>
        <xdr:cNvSpPr/>
      </xdr:nvSpPr>
      <xdr:spPr>
        <a:xfrm>
          <a:off x="1079500" y="130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90543</xdr:rowOff>
    </xdr:from>
    <xdr:ext cx="599010" cy="259045"/>
    <xdr:sp macro="" textlink="">
      <xdr:nvSpPr>
        <xdr:cNvPr id="205" name="テキスト ボックス 204"/>
        <xdr:cNvSpPr txBox="1"/>
      </xdr:nvSpPr>
      <xdr:spPr>
        <a:xfrm>
          <a:off x="830795" y="127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122174</xdr:rowOff>
    </xdr:from>
    <xdr:to>
      <xdr:col>24</xdr:col>
      <xdr:colOff>63500</xdr:colOff>
      <xdr:row>91</xdr:row>
      <xdr:rowOff>151682</xdr:rowOff>
    </xdr:to>
    <xdr:cxnSp macro="">
      <xdr:nvCxnSpPr>
        <xdr:cNvPr id="235" name="直線コネクタ 234"/>
        <xdr:cNvCxnSpPr/>
      </xdr:nvCxnSpPr>
      <xdr:spPr>
        <a:xfrm>
          <a:off x="3797300" y="15724124"/>
          <a:ext cx="8382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122174</xdr:rowOff>
    </xdr:from>
    <xdr:to>
      <xdr:col>19</xdr:col>
      <xdr:colOff>177800</xdr:colOff>
      <xdr:row>93</xdr:row>
      <xdr:rowOff>73101</xdr:rowOff>
    </xdr:to>
    <xdr:cxnSp macro="">
      <xdr:nvCxnSpPr>
        <xdr:cNvPr id="238" name="直線コネクタ 237"/>
        <xdr:cNvCxnSpPr/>
      </xdr:nvCxnSpPr>
      <xdr:spPr>
        <a:xfrm flipV="1">
          <a:off x="2908300" y="15724124"/>
          <a:ext cx="889000" cy="29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146062</xdr:rowOff>
    </xdr:from>
    <xdr:to>
      <xdr:col>15</xdr:col>
      <xdr:colOff>50800</xdr:colOff>
      <xdr:row>93</xdr:row>
      <xdr:rowOff>73101</xdr:rowOff>
    </xdr:to>
    <xdr:cxnSp macro="">
      <xdr:nvCxnSpPr>
        <xdr:cNvPr id="241" name="直線コネクタ 240"/>
        <xdr:cNvCxnSpPr/>
      </xdr:nvCxnSpPr>
      <xdr:spPr>
        <a:xfrm>
          <a:off x="2019300" y="15919462"/>
          <a:ext cx="889000" cy="9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3" name="テキスト ボックス 242"/>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165818</xdr:rowOff>
    </xdr:from>
    <xdr:to>
      <xdr:col>10</xdr:col>
      <xdr:colOff>114300</xdr:colOff>
      <xdr:row>92</xdr:row>
      <xdr:rowOff>146062</xdr:rowOff>
    </xdr:to>
    <xdr:cxnSp macro="">
      <xdr:nvCxnSpPr>
        <xdr:cNvPr id="244" name="直線コネクタ 243"/>
        <xdr:cNvCxnSpPr/>
      </xdr:nvCxnSpPr>
      <xdr:spPr>
        <a:xfrm>
          <a:off x="1130300" y="15767768"/>
          <a:ext cx="889000" cy="15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6" name="テキスト ボックス 245"/>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100882</xdr:rowOff>
    </xdr:from>
    <xdr:to>
      <xdr:col>24</xdr:col>
      <xdr:colOff>114300</xdr:colOff>
      <xdr:row>92</xdr:row>
      <xdr:rowOff>31032</xdr:rowOff>
    </xdr:to>
    <xdr:sp macro="" textlink="">
      <xdr:nvSpPr>
        <xdr:cNvPr id="254" name="楕円 253"/>
        <xdr:cNvSpPr/>
      </xdr:nvSpPr>
      <xdr:spPr>
        <a:xfrm>
          <a:off x="4584700" y="157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123759</xdr:rowOff>
    </xdr:from>
    <xdr:ext cx="534377" cy="259045"/>
    <xdr:sp macro="" textlink="">
      <xdr:nvSpPr>
        <xdr:cNvPr id="255" name="衛生費該当値テキスト"/>
        <xdr:cNvSpPr txBox="1"/>
      </xdr:nvSpPr>
      <xdr:spPr>
        <a:xfrm>
          <a:off x="4686300" y="155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71374</xdr:rowOff>
    </xdr:from>
    <xdr:to>
      <xdr:col>20</xdr:col>
      <xdr:colOff>38100</xdr:colOff>
      <xdr:row>92</xdr:row>
      <xdr:rowOff>1524</xdr:rowOff>
    </xdr:to>
    <xdr:sp macro="" textlink="">
      <xdr:nvSpPr>
        <xdr:cNvPr id="256" name="楕円 255"/>
        <xdr:cNvSpPr/>
      </xdr:nvSpPr>
      <xdr:spPr>
        <a:xfrm>
          <a:off x="3746500" y="1567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18051</xdr:rowOff>
    </xdr:from>
    <xdr:ext cx="534377" cy="259045"/>
    <xdr:sp macro="" textlink="">
      <xdr:nvSpPr>
        <xdr:cNvPr id="257" name="テキスト ボックス 256"/>
        <xdr:cNvSpPr txBox="1"/>
      </xdr:nvSpPr>
      <xdr:spPr>
        <a:xfrm>
          <a:off x="3530111" y="1544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22301</xdr:rowOff>
    </xdr:from>
    <xdr:to>
      <xdr:col>15</xdr:col>
      <xdr:colOff>101600</xdr:colOff>
      <xdr:row>93</xdr:row>
      <xdr:rowOff>123901</xdr:rowOff>
    </xdr:to>
    <xdr:sp macro="" textlink="">
      <xdr:nvSpPr>
        <xdr:cNvPr id="258" name="楕円 257"/>
        <xdr:cNvSpPr/>
      </xdr:nvSpPr>
      <xdr:spPr>
        <a:xfrm>
          <a:off x="2857500" y="159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140428</xdr:rowOff>
    </xdr:from>
    <xdr:ext cx="534377" cy="259045"/>
    <xdr:sp macro="" textlink="">
      <xdr:nvSpPr>
        <xdr:cNvPr id="259" name="テキスト ボックス 258"/>
        <xdr:cNvSpPr txBox="1"/>
      </xdr:nvSpPr>
      <xdr:spPr>
        <a:xfrm>
          <a:off x="2641111" y="1574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95262</xdr:rowOff>
    </xdr:from>
    <xdr:to>
      <xdr:col>10</xdr:col>
      <xdr:colOff>165100</xdr:colOff>
      <xdr:row>93</xdr:row>
      <xdr:rowOff>25412</xdr:rowOff>
    </xdr:to>
    <xdr:sp macro="" textlink="">
      <xdr:nvSpPr>
        <xdr:cNvPr id="260" name="楕円 259"/>
        <xdr:cNvSpPr/>
      </xdr:nvSpPr>
      <xdr:spPr>
        <a:xfrm>
          <a:off x="1968500" y="1586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41939</xdr:rowOff>
    </xdr:from>
    <xdr:ext cx="534377" cy="259045"/>
    <xdr:sp macro="" textlink="">
      <xdr:nvSpPr>
        <xdr:cNvPr id="261" name="テキスト ボックス 260"/>
        <xdr:cNvSpPr txBox="1"/>
      </xdr:nvSpPr>
      <xdr:spPr>
        <a:xfrm>
          <a:off x="1752111" y="1564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115018</xdr:rowOff>
    </xdr:from>
    <xdr:to>
      <xdr:col>6</xdr:col>
      <xdr:colOff>38100</xdr:colOff>
      <xdr:row>92</xdr:row>
      <xdr:rowOff>45168</xdr:rowOff>
    </xdr:to>
    <xdr:sp macro="" textlink="">
      <xdr:nvSpPr>
        <xdr:cNvPr id="262" name="楕円 261"/>
        <xdr:cNvSpPr/>
      </xdr:nvSpPr>
      <xdr:spPr>
        <a:xfrm>
          <a:off x="1079500" y="1571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61695</xdr:rowOff>
    </xdr:from>
    <xdr:ext cx="534377" cy="259045"/>
    <xdr:sp macro="" textlink="">
      <xdr:nvSpPr>
        <xdr:cNvPr id="263" name="テキスト ボックス 262"/>
        <xdr:cNvSpPr txBox="1"/>
      </xdr:nvSpPr>
      <xdr:spPr>
        <a:xfrm>
          <a:off x="863111" y="154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109601</xdr:rowOff>
    </xdr:from>
    <xdr:to>
      <xdr:col>55</xdr:col>
      <xdr:colOff>0</xdr:colOff>
      <xdr:row>38</xdr:row>
      <xdr:rowOff>123317</xdr:rowOff>
    </xdr:to>
    <xdr:cxnSp macro="">
      <xdr:nvCxnSpPr>
        <xdr:cNvPr id="292" name="直線コネクタ 291"/>
        <xdr:cNvCxnSpPr/>
      </xdr:nvCxnSpPr>
      <xdr:spPr>
        <a:xfrm flipV="1">
          <a:off x="9639300" y="6624701"/>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119888</xdr:rowOff>
    </xdr:from>
    <xdr:to>
      <xdr:col>50</xdr:col>
      <xdr:colOff>114300</xdr:colOff>
      <xdr:row>38</xdr:row>
      <xdr:rowOff>123317</xdr:rowOff>
    </xdr:to>
    <xdr:cxnSp macro="">
      <xdr:nvCxnSpPr>
        <xdr:cNvPr id="295" name="直線コネクタ 294"/>
        <xdr:cNvCxnSpPr/>
      </xdr:nvCxnSpPr>
      <xdr:spPr>
        <a:xfrm>
          <a:off x="8750300" y="663498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163703</xdr:rowOff>
    </xdr:from>
    <xdr:to>
      <xdr:col>45</xdr:col>
      <xdr:colOff>177800</xdr:colOff>
      <xdr:row>38</xdr:row>
      <xdr:rowOff>119888</xdr:rowOff>
    </xdr:to>
    <xdr:cxnSp macro="">
      <xdr:nvCxnSpPr>
        <xdr:cNvPr id="298" name="直線コネクタ 297"/>
        <xdr:cNvCxnSpPr/>
      </xdr:nvCxnSpPr>
      <xdr:spPr>
        <a:xfrm>
          <a:off x="7861300" y="6507353"/>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163703</xdr:rowOff>
    </xdr:from>
    <xdr:to>
      <xdr:col>41</xdr:col>
      <xdr:colOff>50800</xdr:colOff>
      <xdr:row>38</xdr:row>
      <xdr:rowOff>17399</xdr:rowOff>
    </xdr:to>
    <xdr:cxnSp macro="">
      <xdr:nvCxnSpPr>
        <xdr:cNvPr id="301" name="直線コネクタ 300"/>
        <xdr:cNvCxnSpPr/>
      </xdr:nvCxnSpPr>
      <xdr:spPr>
        <a:xfrm flipV="1">
          <a:off x="6972300" y="650735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58801</xdr:rowOff>
    </xdr:from>
    <xdr:to>
      <xdr:col>55</xdr:col>
      <xdr:colOff>50800</xdr:colOff>
      <xdr:row>38</xdr:row>
      <xdr:rowOff>160401</xdr:rowOff>
    </xdr:to>
    <xdr:sp macro="" textlink="">
      <xdr:nvSpPr>
        <xdr:cNvPr id="311" name="楕円 310"/>
        <xdr:cNvSpPr/>
      </xdr:nvSpPr>
      <xdr:spPr>
        <a:xfrm>
          <a:off x="10426700" y="65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145178</xdr:rowOff>
    </xdr:from>
    <xdr:ext cx="378565" cy="259045"/>
    <xdr:sp macro="" textlink="">
      <xdr:nvSpPr>
        <xdr:cNvPr id="312" name="労働費該当値テキスト"/>
        <xdr:cNvSpPr txBox="1"/>
      </xdr:nvSpPr>
      <xdr:spPr>
        <a:xfrm>
          <a:off x="10528300" y="648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72517</xdr:rowOff>
    </xdr:from>
    <xdr:to>
      <xdr:col>50</xdr:col>
      <xdr:colOff>165100</xdr:colOff>
      <xdr:row>39</xdr:row>
      <xdr:rowOff>2667</xdr:rowOff>
    </xdr:to>
    <xdr:sp macro="" textlink="">
      <xdr:nvSpPr>
        <xdr:cNvPr id="313" name="楕円 312"/>
        <xdr:cNvSpPr/>
      </xdr:nvSpPr>
      <xdr:spPr>
        <a:xfrm>
          <a:off x="95885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165244</xdr:rowOff>
    </xdr:from>
    <xdr:ext cx="378565" cy="259045"/>
    <xdr:sp macro="" textlink="">
      <xdr:nvSpPr>
        <xdr:cNvPr id="314" name="テキスト ボックス 313"/>
        <xdr:cNvSpPr txBox="1"/>
      </xdr:nvSpPr>
      <xdr:spPr>
        <a:xfrm>
          <a:off x="9450017" y="6680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69088</xdr:rowOff>
    </xdr:from>
    <xdr:to>
      <xdr:col>46</xdr:col>
      <xdr:colOff>38100</xdr:colOff>
      <xdr:row>38</xdr:row>
      <xdr:rowOff>170688</xdr:rowOff>
    </xdr:to>
    <xdr:sp macro="" textlink="">
      <xdr:nvSpPr>
        <xdr:cNvPr id="315" name="楕円 314"/>
        <xdr:cNvSpPr/>
      </xdr:nvSpPr>
      <xdr:spPr>
        <a:xfrm>
          <a:off x="8699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161815</xdr:rowOff>
    </xdr:from>
    <xdr:ext cx="378565" cy="259045"/>
    <xdr:sp macro="" textlink="">
      <xdr:nvSpPr>
        <xdr:cNvPr id="316" name="テキスト ボックス 315"/>
        <xdr:cNvSpPr txBox="1"/>
      </xdr:nvSpPr>
      <xdr:spPr>
        <a:xfrm>
          <a:off x="8561017"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112903</xdr:rowOff>
    </xdr:from>
    <xdr:to>
      <xdr:col>41</xdr:col>
      <xdr:colOff>101600</xdr:colOff>
      <xdr:row>38</xdr:row>
      <xdr:rowOff>43053</xdr:rowOff>
    </xdr:to>
    <xdr:sp macro="" textlink="">
      <xdr:nvSpPr>
        <xdr:cNvPr id="317" name="楕円 316"/>
        <xdr:cNvSpPr/>
      </xdr:nvSpPr>
      <xdr:spPr>
        <a:xfrm>
          <a:off x="7810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34180</xdr:rowOff>
    </xdr:from>
    <xdr:ext cx="378565" cy="259045"/>
    <xdr:sp macro="" textlink="">
      <xdr:nvSpPr>
        <xdr:cNvPr id="318" name="テキスト ボックス 317"/>
        <xdr:cNvSpPr txBox="1"/>
      </xdr:nvSpPr>
      <xdr:spPr>
        <a:xfrm>
          <a:off x="7672017" y="65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138049</xdr:rowOff>
    </xdr:from>
    <xdr:to>
      <xdr:col>36</xdr:col>
      <xdr:colOff>165100</xdr:colOff>
      <xdr:row>38</xdr:row>
      <xdr:rowOff>68199</xdr:rowOff>
    </xdr:to>
    <xdr:sp macro="" textlink="">
      <xdr:nvSpPr>
        <xdr:cNvPr id="319" name="楕円 318"/>
        <xdr:cNvSpPr/>
      </xdr:nvSpPr>
      <xdr:spPr>
        <a:xfrm>
          <a:off x="6921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59326</xdr:rowOff>
    </xdr:from>
    <xdr:ext cx="378565" cy="259045"/>
    <xdr:sp macro="" textlink="">
      <xdr:nvSpPr>
        <xdr:cNvPr id="320" name="テキスト ボックス 319"/>
        <xdr:cNvSpPr txBox="1"/>
      </xdr:nvSpPr>
      <xdr:spPr>
        <a:xfrm>
          <a:off x="6783017"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59386</xdr:rowOff>
    </xdr:from>
    <xdr:to>
      <xdr:col>55</xdr:col>
      <xdr:colOff>0</xdr:colOff>
      <xdr:row>52</xdr:row>
      <xdr:rowOff>7683</xdr:rowOff>
    </xdr:to>
    <xdr:cxnSp macro="">
      <xdr:nvCxnSpPr>
        <xdr:cNvPr id="349" name="直線コネクタ 348"/>
        <xdr:cNvCxnSpPr/>
      </xdr:nvCxnSpPr>
      <xdr:spPr>
        <a:xfrm>
          <a:off x="9639300" y="8803336"/>
          <a:ext cx="838200" cy="11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59386</xdr:rowOff>
    </xdr:from>
    <xdr:to>
      <xdr:col>50</xdr:col>
      <xdr:colOff>114300</xdr:colOff>
      <xdr:row>52</xdr:row>
      <xdr:rowOff>13208</xdr:rowOff>
    </xdr:to>
    <xdr:cxnSp macro="">
      <xdr:nvCxnSpPr>
        <xdr:cNvPr id="352" name="直線コネクタ 351"/>
        <xdr:cNvCxnSpPr/>
      </xdr:nvCxnSpPr>
      <xdr:spPr>
        <a:xfrm flipV="1">
          <a:off x="8750300" y="8803336"/>
          <a:ext cx="889000" cy="1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5055</xdr:rowOff>
    </xdr:from>
    <xdr:to>
      <xdr:col>45</xdr:col>
      <xdr:colOff>177800</xdr:colOff>
      <xdr:row>52</xdr:row>
      <xdr:rowOff>13208</xdr:rowOff>
    </xdr:to>
    <xdr:cxnSp macro="">
      <xdr:nvCxnSpPr>
        <xdr:cNvPr id="355" name="直線コネクタ 354"/>
        <xdr:cNvCxnSpPr/>
      </xdr:nvCxnSpPr>
      <xdr:spPr>
        <a:xfrm>
          <a:off x="7861300" y="8920455"/>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32620</xdr:rowOff>
    </xdr:from>
    <xdr:to>
      <xdr:col>41</xdr:col>
      <xdr:colOff>50800</xdr:colOff>
      <xdr:row>52</xdr:row>
      <xdr:rowOff>5055</xdr:rowOff>
    </xdr:to>
    <xdr:cxnSp macro="">
      <xdr:nvCxnSpPr>
        <xdr:cNvPr id="358" name="直線コネクタ 357"/>
        <xdr:cNvCxnSpPr/>
      </xdr:nvCxnSpPr>
      <xdr:spPr>
        <a:xfrm>
          <a:off x="6972300" y="8605120"/>
          <a:ext cx="889000" cy="3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0" name="テキスト ボックス 359"/>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128333</xdr:rowOff>
    </xdr:from>
    <xdr:to>
      <xdr:col>55</xdr:col>
      <xdr:colOff>50800</xdr:colOff>
      <xdr:row>52</xdr:row>
      <xdr:rowOff>58483</xdr:rowOff>
    </xdr:to>
    <xdr:sp macro="" textlink="">
      <xdr:nvSpPr>
        <xdr:cNvPr id="368" name="楕円 367"/>
        <xdr:cNvSpPr/>
      </xdr:nvSpPr>
      <xdr:spPr>
        <a:xfrm>
          <a:off x="10426700" y="88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43260</xdr:rowOff>
    </xdr:from>
    <xdr:ext cx="534377" cy="259045"/>
    <xdr:sp macro="" textlink="">
      <xdr:nvSpPr>
        <xdr:cNvPr id="369" name="農林水産業費該当値テキスト"/>
        <xdr:cNvSpPr txBox="1"/>
      </xdr:nvSpPr>
      <xdr:spPr>
        <a:xfrm>
          <a:off x="10528300" y="878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8586</xdr:rowOff>
    </xdr:from>
    <xdr:to>
      <xdr:col>50</xdr:col>
      <xdr:colOff>165100</xdr:colOff>
      <xdr:row>51</xdr:row>
      <xdr:rowOff>110186</xdr:rowOff>
    </xdr:to>
    <xdr:sp macro="" textlink="">
      <xdr:nvSpPr>
        <xdr:cNvPr id="370" name="楕円 369"/>
        <xdr:cNvSpPr/>
      </xdr:nvSpPr>
      <xdr:spPr>
        <a:xfrm>
          <a:off x="9588500" y="875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126713</xdr:rowOff>
    </xdr:from>
    <xdr:ext cx="534377" cy="259045"/>
    <xdr:sp macro="" textlink="">
      <xdr:nvSpPr>
        <xdr:cNvPr id="371" name="テキスト ボックス 370"/>
        <xdr:cNvSpPr txBox="1"/>
      </xdr:nvSpPr>
      <xdr:spPr>
        <a:xfrm>
          <a:off x="9372111" y="852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133858</xdr:rowOff>
    </xdr:from>
    <xdr:to>
      <xdr:col>46</xdr:col>
      <xdr:colOff>38100</xdr:colOff>
      <xdr:row>52</xdr:row>
      <xdr:rowOff>64008</xdr:rowOff>
    </xdr:to>
    <xdr:sp macro="" textlink="">
      <xdr:nvSpPr>
        <xdr:cNvPr id="372" name="楕円 371"/>
        <xdr:cNvSpPr/>
      </xdr:nvSpPr>
      <xdr:spPr>
        <a:xfrm>
          <a:off x="8699500" y="887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80535</xdr:rowOff>
    </xdr:from>
    <xdr:ext cx="534377" cy="259045"/>
    <xdr:sp macro="" textlink="">
      <xdr:nvSpPr>
        <xdr:cNvPr id="373" name="テキスト ボックス 372"/>
        <xdr:cNvSpPr txBox="1"/>
      </xdr:nvSpPr>
      <xdr:spPr>
        <a:xfrm>
          <a:off x="8483111" y="865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125705</xdr:rowOff>
    </xdr:from>
    <xdr:to>
      <xdr:col>41</xdr:col>
      <xdr:colOff>101600</xdr:colOff>
      <xdr:row>52</xdr:row>
      <xdr:rowOff>55855</xdr:rowOff>
    </xdr:to>
    <xdr:sp macro="" textlink="">
      <xdr:nvSpPr>
        <xdr:cNvPr id="374" name="楕円 373"/>
        <xdr:cNvSpPr/>
      </xdr:nvSpPr>
      <xdr:spPr>
        <a:xfrm>
          <a:off x="7810500" y="88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72382</xdr:rowOff>
    </xdr:from>
    <xdr:ext cx="534377" cy="259045"/>
    <xdr:sp macro="" textlink="">
      <xdr:nvSpPr>
        <xdr:cNvPr id="375" name="テキスト ボックス 374"/>
        <xdr:cNvSpPr txBox="1"/>
      </xdr:nvSpPr>
      <xdr:spPr>
        <a:xfrm>
          <a:off x="7594111" y="864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153270</xdr:rowOff>
    </xdr:from>
    <xdr:to>
      <xdr:col>36</xdr:col>
      <xdr:colOff>165100</xdr:colOff>
      <xdr:row>50</xdr:row>
      <xdr:rowOff>83420</xdr:rowOff>
    </xdr:to>
    <xdr:sp macro="" textlink="">
      <xdr:nvSpPr>
        <xdr:cNvPr id="376" name="楕円 375"/>
        <xdr:cNvSpPr/>
      </xdr:nvSpPr>
      <xdr:spPr>
        <a:xfrm>
          <a:off x="6921500" y="85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99947</xdr:rowOff>
    </xdr:from>
    <xdr:ext cx="534377" cy="259045"/>
    <xdr:sp macro="" textlink="">
      <xdr:nvSpPr>
        <xdr:cNvPr id="377" name="テキスト ボックス 376"/>
        <xdr:cNvSpPr txBox="1"/>
      </xdr:nvSpPr>
      <xdr:spPr>
        <a:xfrm>
          <a:off x="6705111" y="832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91636</xdr:rowOff>
    </xdr:from>
    <xdr:to>
      <xdr:col>55</xdr:col>
      <xdr:colOff>0</xdr:colOff>
      <xdr:row>77</xdr:row>
      <xdr:rowOff>7074</xdr:rowOff>
    </xdr:to>
    <xdr:cxnSp macro="">
      <xdr:nvCxnSpPr>
        <xdr:cNvPr id="406" name="直線コネクタ 405"/>
        <xdr:cNvCxnSpPr/>
      </xdr:nvCxnSpPr>
      <xdr:spPr>
        <a:xfrm>
          <a:off x="9639300" y="13121836"/>
          <a:ext cx="838200" cy="8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7" name="商工費平均値テキスト"/>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91636</xdr:rowOff>
    </xdr:from>
    <xdr:to>
      <xdr:col>50</xdr:col>
      <xdr:colOff>114300</xdr:colOff>
      <xdr:row>76</xdr:row>
      <xdr:rowOff>153912</xdr:rowOff>
    </xdr:to>
    <xdr:cxnSp macro="">
      <xdr:nvCxnSpPr>
        <xdr:cNvPr id="409" name="直線コネクタ 408"/>
        <xdr:cNvCxnSpPr/>
      </xdr:nvCxnSpPr>
      <xdr:spPr>
        <a:xfrm flipV="1">
          <a:off x="8750300" y="13121836"/>
          <a:ext cx="889000" cy="6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6272</xdr:rowOff>
    </xdr:from>
    <xdr:ext cx="534377" cy="259045"/>
    <xdr:sp macro="" textlink="">
      <xdr:nvSpPr>
        <xdr:cNvPr id="411" name="テキスト ボックス 410"/>
        <xdr:cNvSpPr txBox="1"/>
      </xdr:nvSpPr>
      <xdr:spPr>
        <a:xfrm>
          <a:off x="9372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141052</xdr:rowOff>
    </xdr:from>
    <xdr:to>
      <xdr:col>45</xdr:col>
      <xdr:colOff>177800</xdr:colOff>
      <xdr:row>76</xdr:row>
      <xdr:rowOff>153912</xdr:rowOff>
    </xdr:to>
    <xdr:cxnSp macro="">
      <xdr:nvCxnSpPr>
        <xdr:cNvPr id="412" name="直線コネクタ 411"/>
        <xdr:cNvCxnSpPr/>
      </xdr:nvCxnSpPr>
      <xdr:spPr>
        <a:xfrm>
          <a:off x="7861300" y="13171252"/>
          <a:ext cx="889000" cy="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14" name="テキスト ボックス 413"/>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141052</xdr:rowOff>
    </xdr:from>
    <xdr:to>
      <xdr:col>41</xdr:col>
      <xdr:colOff>50800</xdr:colOff>
      <xdr:row>77</xdr:row>
      <xdr:rowOff>17380</xdr:rowOff>
    </xdr:to>
    <xdr:cxnSp macro="">
      <xdr:nvCxnSpPr>
        <xdr:cNvPr id="415" name="直線コネクタ 414"/>
        <xdr:cNvCxnSpPr/>
      </xdr:nvCxnSpPr>
      <xdr:spPr>
        <a:xfrm flipV="1">
          <a:off x="6972300" y="13171252"/>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7" name="テキスト ボックス 416"/>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9" name="テキスト ボックス 418"/>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127724</xdr:rowOff>
    </xdr:from>
    <xdr:to>
      <xdr:col>55</xdr:col>
      <xdr:colOff>50800</xdr:colOff>
      <xdr:row>77</xdr:row>
      <xdr:rowOff>57874</xdr:rowOff>
    </xdr:to>
    <xdr:sp macro="" textlink="">
      <xdr:nvSpPr>
        <xdr:cNvPr id="425" name="楕円 424"/>
        <xdr:cNvSpPr/>
      </xdr:nvSpPr>
      <xdr:spPr>
        <a:xfrm>
          <a:off x="10426700" y="131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150601</xdr:rowOff>
    </xdr:from>
    <xdr:ext cx="534377" cy="259045"/>
    <xdr:sp macro="" textlink="">
      <xdr:nvSpPr>
        <xdr:cNvPr id="426" name="商工費該当値テキスト"/>
        <xdr:cNvSpPr txBox="1"/>
      </xdr:nvSpPr>
      <xdr:spPr>
        <a:xfrm>
          <a:off x="10528300" y="1300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40836</xdr:rowOff>
    </xdr:from>
    <xdr:to>
      <xdr:col>50</xdr:col>
      <xdr:colOff>165100</xdr:colOff>
      <xdr:row>76</xdr:row>
      <xdr:rowOff>142436</xdr:rowOff>
    </xdr:to>
    <xdr:sp macro="" textlink="">
      <xdr:nvSpPr>
        <xdr:cNvPr id="427" name="楕円 426"/>
        <xdr:cNvSpPr/>
      </xdr:nvSpPr>
      <xdr:spPr>
        <a:xfrm>
          <a:off x="9588500" y="1307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158964</xdr:rowOff>
    </xdr:from>
    <xdr:ext cx="534377" cy="259045"/>
    <xdr:sp macro="" textlink="">
      <xdr:nvSpPr>
        <xdr:cNvPr id="428" name="テキスト ボックス 427"/>
        <xdr:cNvSpPr txBox="1"/>
      </xdr:nvSpPr>
      <xdr:spPr>
        <a:xfrm>
          <a:off x="9372111" y="1284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103112</xdr:rowOff>
    </xdr:from>
    <xdr:to>
      <xdr:col>46</xdr:col>
      <xdr:colOff>38100</xdr:colOff>
      <xdr:row>77</xdr:row>
      <xdr:rowOff>33262</xdr:rowOff>
    </xdr:to>
    <xdr:sp macro="" textlink="">
      <xdr:nvSpPr>
        <xdr:cNvPr id="429" name="楕円 428"/>
        <xdr:cNvSpPr/>
      </xdr:nvSpPr>
      <xdr:spPr>
        <a:xfrm>
          <a:off x="8699500" y="131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49789</xdr:rowOff>
    </xdr:from>
    <xdr:ext cx="534377" cy="259045"/>
    <xdr:sp macro="" textlink="">
      <xdr:nvSpPr>
        <xdr:cNvPr id="430" name="テキスト ボックス 429"/>
        <xdr:cNvSpPr txBox="1"/>
      </xdr:nvSpPr>
      <xdr:spPr>
        <a:xfrm>
          <a:off x="8483111" y="129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90252</xdr:rowOff>
    </xdr:from>
    <xdr:to>
      <xdr:col>41</xdr:col>
      <xdr:colOff>101600</xdr:colOff>
      <xdr:row>77</xdr:row>
      <xdr:rowOff>20402</xdr:rowOff>
    </xdr:to>
    <xdr:sp macro="" textlink="">
      <xdr:nvSpPr>
        <xdr:cNvPr id="431" name="楕円 430"/>
        <xdr:cNvSpPr/>
      </xdr:nvSpPr>
      <xdr:spPr>
        <a:xfrm>
          <a:off x="7810500" y="1312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36930</xdr:rowOff>
    </xdr:from>
    <xdr:ext cx="534377" cy="259045"/>
    <xdr:sp macro="" textlink="">
      <xdr:nvSpPr>
        <xdr:cNvPr id="432" name="テキスト ボックス 431"/>
        <xdr:cNvSpPr txBox="1"/>
      </xdr:nvSpPr>
      <xdr:spPr>
        <a:xfrm>
          <a:off x="7594111" y="1289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138030</xdr:rowOff>
    </xdr:from>
    <xdr:to>
      <xdr:col>36</xdr:col>
      <xdr:colOff>165100</xdr:colOff>
      <xdr:row>77</xdr:row>
      <xdr:rowOff>68180</xdr:rowOff>
    </xdr:to>
    <xdr:sp macro="" textlink="">
      <xdr:nvSpPr>
        <xdr:cNvPr id="433" name="楕円 432"/>
        <xdr:cNvSpPr/>
      </xdr:nvSpPr>
      <xdr:spPr>
        <a:xfrm>
          <a:off x="6921500" y="131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84707</xdr:rowOff>
    </xdr:from>
    <xdr:ext cx="534377" cy="259045"/>
    <xdr:sp macro="" textlink="">
      <xdr:nvSpPr>
        <xdr:cNvPr id="434" name="テキスト ボックス 433"/>
        <xdr:cNvSpPr txBox="1"/>
      </xdr:nvSpPr>
      <xdr:spPr>
        <a:xfrm>
          <a:off x="6705111" y="1294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10477</xdr:rowOff>
    </xdr:from>
    <xdr:to>
      <xdr:col>55</xdr:col>
      <xdr:colOff>0</xdr:colOff>
      <xdr:row>93</xdr:row>
      <xdr:rowOff>59068</xdr:rowOff>
    </xdr:to>
    <xdr:cxnSp macro="">
      <xdr:nvCxnSpPr>
        <xdr:cNvPr id="463" name="直線コネクタ 462"/>
        <xdr:cNvCxnSpPr/>
      </xdr:nvCxnSpPr>
      <xdr:spPr>
        <a:xfrm>
          <a:off x="9639300" y="15955327"/>
          <a:ext cx="838200" cy="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4" name="土木費平均値テキスト"/>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10477</xdr:rowOff>
    </xdr:from>
    <xdr:to>
      <xdr:col>50</xdr:col>
      <xdr:colOff>114300</xdr:colOff>
      <xdr:row>93</xdr:row>
      <xdr:rowOff>54941</xdr:rowOff>
    </xdr:to>
    <xdr:cxnSp macro="">
      <xdr:nvCxnSpPr>
        <xdr:cNvPr id="466" name="直線コネクタ 465"/>
        <xdr:cNvCxnSpPr/>
      </xdr:nvCxnSpPr>
      <xdr:spPr>
        <a:xfrm flipV="1">
          <a:off x="8750300" y="15955327"/>
          <a:ext cx="889000" cy="4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68" name="テキスト ボックス 467"/>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54941</xdr:rowOff>
    </xdr:from>
    <xdr:to>
      <xdr:col>45</xdr:col>
      <xdr:colOff>177800</xdr:colOff>
      <xdr:row>93</xdr:row>
      <xdr:rowOff>95886</xdr:rowOff>
    </xdr:to>
    <xdr:cxnSp macro="">
      <xdr:nvCxnSpPr>
        <xdr:cNvPr id="469" name="直線コネクタ 468"/>
        <xdr:cNvCxnSpPr/>
      </xdr:nvCxnSpPr>
      <xdr:spPr>
        <a:xfrm flipV="1">
          <a:off x="7861300" y="15999791"/>
          <a:ext cx="889000" cy="4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71" name="テキスト ボックス 470"/>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28893</xdr:rowOff>
    </xdr:from>
    <xdr:to>
      <xdr:col>41</xdr:col>
      <xdr:colOff>50800</xdr:colOff>
      <xdr:row>93</xdr:row>
      <xdr:rowOff>95886</xdr:rowOff>
    </xdr:to>
    <xdr:cxnSp macro="">
      <xdr:nvCxnSpPr>
        <xdr:cNvPr id="472" name="直線コネクタ 471"/>
        <xdr:cNvCxnSpPr/>
      </xdr:nvCxnSpPr>
      <xdr:spPr>
        <a:xfrm>
          <a:off x="6972300" y="15973743"/>
          <a:ext cx="889000" cy="6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159897</xdr:rowOff>
    </xdr:from>
    <xdr:ext cx="534377" cy="259045"/>
    <xdr:sp macro="" textlink="">
      <xdr:nvSpPr>
        <xdr:cNvPr id="474" name="テキスト ボックス 473"/>
        <xdr:cNvSpPr txBox="1"/>
      </xdr:nvSpPr>
      <xdr:spPr>
        <a:xfrm>
          <a:off x="7594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6" name="テキスト ボックス 475"/>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8268</xdr:rowOff>
    </xdr:from>
    <xdr:to>
      <xdr:col>55</xdr:col>
      <xdr:colOff>50800</xdr:colOff>
      <xdr:row>93</xdr:row>
      <xdr:rowOff>109868</xdr:rowOff>
    </xdr:to>
    <xdr:sp macro="" textlink="">
      <xdr:nvSpPr>
        <xdr:cNvPr id="482" name="楕円 481"/>
        <xdr:cNvSpPr/>
      </xdr:nvSpPr>
      <xdr:spPr>
        <a:xfrm>
          <a:off x="10426700" y="1595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31145</xdr:rowOff>
    </xdr:from>
    <xdr:ext cx="534377" cy="259045"/>
    <xdr:sp macro="" textlink="">
      <xdr:nvSpPr>
        <xdr:cNvPr id="483" name="土木費該当値テキスト"/>
        <xdr:cNvSpPr txBox="1"/>
      </xdr:nvSpPr>
      <xdr:spPr>
        <a:xfrm>
          <a:off x="10528300" y="1580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131127</xdr:rowOff>
    </xdr:from>
    <xdr:to>
      <xdr:col>50</xdr:col>
      <xdr:colOff>165100</xdr:colOff>
      <xdr:row>93</xdr:row>
      <xdr:rowOff>61277</xdr:rowOff>
    </xdr:to>
    <xdr:sp macro="" textlink="">
      <xdr:nvSpPr>
        <xdr:cNvPr id="484" name="楕円 483"/>
        <xdr:cNvSpPr/>
      </xdr:nvSpPr>
      <xdr:spPr>
        <a:xfrm>
          <a:off x="9588500" y="159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77804</xdr:rowOff>
    </xdr:from>
    <xdr:ext cx="534377" cy="259045"/>
    <xdr:sp macro="" textlink="">
      <xdr:nvSpPr>
        <xdr:cNvPr id="485" name="テキスト ボックス 484"/>
        <xdr:cNvSpPr txBox="1"/>
      </xdr:nvSpPr>
      <xdr:spPr>
        <a:xfrm>
          <a:off x="9372111" y="156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4141</xdr:rowOff>
    </xdr:from>
    <xdr:to>
      <xdr:col>46</xdr:col>
      <xdr:colOff>38100</xdr:colOff>
      <xdr:row>93</xdr:row>
      <xdr:rowOff>105741</xdr:rowOff>
    </xdr:to>
    <xdr:sp macro="" textlink="">
      <xdr:nvSpPr>
        <xdr:cNvPr id="486" name="楕円 485"/>
        <xdr:cNvSpPr/>
      </xdr:nvSpPr>
      <xdr:spPr>
        <a:xfrm>
          <a:off x="8699500" y="1594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122268</xdr:rowOff>
    </xdr:from>
    <xdr:ext cx="534377" cy="259045"/>
    <xdr:sp macro="" textlink="">
      <xdr:nvSpPr>
        <xdr:cNvPr id="487" name="テキスト ボックス 486"/>
        <xdr:cNvSpPr txBox="1"/>
      </xdr:nvSpPr>
      <xdr:spPr>
        <a:xfrm>
          <a:off x="8483111" y="157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45086</xdr:rowOff>
    </xdr:from>
    <xdr:to>
      <xdr:col>41</xdr:col>
      <xdr:colOff>101600</xdr:colOff>
      <xdr:row>93</xdr:row>
      <xdr:rowOff>146686</xdr:rowOff>
    </xdr:to>
    <xdr:sp macro="" textlink="">
      <xdr:nvSpPr>
        <xdr:cNvPr id="488" name="楕円 487"/>
        <xdr:cNvSpPr/>
      </xdr:nvSpPr>
      <xdr:spPr>
        <a:xfrm>
          <a:off x="7810500" y="1598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163213</xdr:rowOff>
    </xdr:from>
    <xdr:ext cx="534377" cy="259045"/>
    <xdr:sp macro="" textlink="">
      <xdr:nvSpPr>
        <xdr:cNvPr id="489" name="テキスト ボックス 488"/>
        <xdr:cNvSpPr txBox="1"/>
      </xdr:nvSpPr>
      <xdr:spPr>
        <a:xfrm>
          <a:off x="7594111" y="1576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149543</xdr:rowOff>
    </xdr:from>
    <xdr:to>
      <xdr:col>36</xdr:col>
      <xdr:colOff>165100</xdr:colOff>
      <xdr:row>93</xdr:row>
      <xdr:rowOff>79693</xdr:rowOff>
    </xdr:to>
    <xdr:sp macro="" textlink="">
      <xdr:nvSpPr>
        <xdr:cNvPr id="490" name="楕円 489"/>
        <xdr:cNvSpPr/>
      </xdr:nvSpPr>
      <xdr:spPr>
        <a:xfrm>
          <a:off x="6921500" y="159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96220</xdr:rowOff>
    </xdr:from>
    <xdr:ext cx="534377" cy="259045"/>
    <xdr:sp macro="" textlink="">
      <xdr:nvSpPr>
        <xdr:cNvPr id="491" name="テキスト ボックス 490"/>
        <xdr:cNvSpPr txBox="1"/>
      </xdr:nvSpPr>
      <xdr:spPr>
        <a:xfrm>
          <a:off x="6705111" y="1569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23767</xdr:rowOff>
    </xdr:from>
    <xdr:to>
      <xdr:col>85</xdr:col>
      <xdr:colOff>126364</xdr:colOff>
      <xdr:row>39</xdr:row>
      <xdr:rowOff>161385</xdr:rowOff>
    </xdr:to>
    <xdr:cxnSp macro="">
      <xdr:nvCxnSpPr>
        <xdr:cNvPr id="518" name="直線コネクタ 517"/>
        <xdr:cNvCxnSpPr/>
      </xdr:nvCxnSpPr>
      <xdr:spPr>
        <a:xfrm flipV="1">
          <a:off x="16317595" y="5853067"/>
          <a:ext cx="1269" cy="9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165212</xdr:rowOff>
    </xdr:from>
    <xdr:ext cx="469744" cy="259045"/>
    <xdr:sp macro="" textlink="">
      <xdr:nvSpPr>
        <xdr:cNvPr id="519" name="消防費最小値テキスト"/>
        <xdr:cNvSpPr txBox="1"/>
      </xdr:nvSpPr>
      <xdr:spPr>
        <a:xfrm>
          <a:off x="16370300" y="685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161385</xdr:rowOff>
    </xdr:from>
    <xdr:to>
      <xdr:col>86</xdr:col>
      <xdr:colOff>25400</xdr:colOff>
      <xdr:row>39</xdr:row>
      <xdr:rowOff>161385</xdr:rowOff>
    </xdr:to>
    <xdr:cxnSp macro="">
      <xdr:nvCxnSpPr>
        <xdr:cNvPr id="520" name="直線コネクタ 519"/>
        <xdr:cNvCxnSpPr/>
      </xdr:nvCxnSpPr>
      <xdr:spPr>
        <a:xfrm>
          <a:off x="16230600" y="684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141894</xdr:rowOff>
    </xdr:from>
    <xdr:ext cx="534377" cy="259045"/>
    <xdr:sp macro="" textlink="">
      <xdr:nvSpPr>
        <xdr:cNvPr id="521" name="消防費最大値テキスト"/>
        <xdr:cNvSpPr txBox="1"/>
      </xdr:nvSpPr>
      <xdr:spPr>
        <a:xfrm>
          <a:off x="16370300" y="562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23767</xdr:rowOff>
    </xdr:from>
    <xdr:to>
      <xdr:col>86</xdr:col>
      <xdr:colOff>25400</xdr:colOff>
      <xdr:row>34</xdr:row>
      <xdr:rowOff>23767</xdr:rowOff>
    </xdr:to>
    <xdr:cxnSp macro="">
      <xdr:nvCxnSpPr>
        <xdr:cNvPr id="522" name="直線コネクタ 521"/>
        <xdr:cNvCxnSpPr/>
      </xdr:nvCxnSpPr>
      <xdr:spPr>
        <a:xfrm>
          <a:off x="16230600" y="585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124025</xdr:rowOff>
    </xdr:from>
    <xdr:to>
      <xdr:col>85</xdr:col>
      <xdr:colOff>127000</xdr:colOff>
      <xdr:row>34</xdr:row>
      <xdr:rowOff>146754</xdr:rowOff>
    </xdr:to>
    <xdr:cxnSp macro="">
      <xdr:nvCxnSpPr>
        <xdr:cNvPr id="523" name="直線コネクタ 522"/>
        <xdr:cNvCxnSpPr/>
      </xdr:nvCxnSpPr>
      <xdr:spPr>
        <a:xfrm flipV="1">
          <a:off x="15481300" y="5953325"/>
          <a:ext cx="8382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75099</xdr:rowOff>
    </xdr:from>
    <xdr:ext cx="534377" cy="259045"/>
    <xdr:sp macro="" textlink="">
      <xdr:nvSpPr>
        <xdr:cNvPr id="524" name="消防費平均値テキスト"/>
        <xdr:cNvSpPr txBox="1"/>
      </xdr:nvSpPr>
      <xdr:spPr>
        <a:xfrm>
          <a:off x="16370300" y="6418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96672</xdr:rowOff>
    </xdr:from>
    <xdr:to>
      <xdr:col>85</xdr:col>
      <xdr:colOff>177800</xdr:colOff>
      <xdr:row>38</xdr:row>
      <xdr:rowOff>26822</xdr:rowOff>
    </xdr:to>
    <xdr:sp macro="" textlink="">
      <xdr:nvSpPr>
        <xdr:cNvPr id="525" name="フローチャート: 判断 524"/>
        <xdr:cNvSpPr/>
      </xdr:nvSpPr>
      <xdr:spPr>
        <a:xfrm>
          <a:off x="16268700" y="64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146754</xdr:rowOff>
    </xdr:from>
    <xdr:to>
      <xdr:col>81</xdr:col>
      <xdr:colOff>50800</xdr:colOff>
      <xdr:row>35</xdr:row>
      <xdr:rowOff>52473</xdr:rowOff>
    </xdr:to>
    <xdr:cxnSp macro="">
      <xdr:nvCxnSpPr>
        <xdr:cNvPr id="526" name="直線コネクタ 525"/>
        <xdr:cNvCxnSpPr/>
      </xdr:nvCxnSpPr>
      <xdr:spPr>
        <a:xfrm flipV="1">
          <a:off x="14592300" y="5976054"/>
          <a:ext cx="889000" cy="7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105000</xdr:rowOff>
    </xdr:from>
    <xdr:to>
      <xdr:col>81</xdr:col>
      <xdr:colOff>101600</xdr:colOff>
      <xdr:row>38</xdr:row>
      <xdr:rowOff>35150</xdr:rowOff>
    </xdr:to>
    <xdr:sp macro="" textlink="">
      <xdr:nvSpPr>
        <xdr:cNvPr id="527" name="フローチャート: 判断 526"/>
        <xdr:cNvSpPr/>
      </xdr:nvSpPr>
      <xdr:spPr>
        <a:xfrm>
          <a:off x="15430500" y="644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26277</xdr:rowOff>
    </xdr:from>
    <xdr:ext cx="534377" cy="259045"/>
    <xdr:sp macro="" textlink="">
      <xdr:nvSpPr>
        <xdr:cNvPr id="528" name="テキスト ボックス 527"/>
        <xdr:cNvSpPr txBox="1"/>
      </xdr:nvSpPr>
      <xdr:spPr>
        <a:xfrm>
          <a:off x="15214111" y="654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37581</xdr:rowOff>
    </xdr:from>
    <xdr:to>
      <xdr:col>76</xdr:col>
      <xdr:colOff>114300</xdr:colOff>
      <xdr:row>35</xdr:row>
      <xdr:rowOff>52473</xdr:rowOff>
    </xdr:to>
    <xdr:cxnSp macro="">
      <xdr:nvCxnSpPr>
        <xdr:cNvPr id="529" name="直線コネクタ 528"/>
        <xdr:cNvCxnSpPr/>
      </xdr:nvCxnSpPr>
      <xdr:spPr>
        <a:xfrm>
          <a:off x="13703300" y="5695431"/>
          <a:ext cx="889000" cy="35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116626</xdr:rowOff>
    </xdr:from>
    <xdr:to>
      <xdr:col>76</xdr:col>
      <xdr:colOff>165100</xdr:colOff>
      <xdr:row>38</xdr:row>
      <xdr:rowOff>46775</xdr:rowOff>
    </xdr:to>
    <xdr:sp macro="" textlink="">
      <xdr:nvSpPr>
        <xdr:cNvPr id="530" name="フローチャート: 判断 529"/>
        <xdr:cNvSpPr/>
      </xdr:nvSpPr>
      <xdr:spPr>
        <a:xfrm>
          <a:off x="14541500" y="64602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37903</xdr:rowOff>
    </xdr:from>
    <xdr:ext cx="534377" cy="259045"/>
    <xdr:sp macro="" textlink="">
      <xdr:nvSpPr>
        <xdr:cNvPr id="531" name="テキスト ボックス 530"/>
        <xdr:cNvSpPr txBox="1"/>
      </xdr:nvSpPr>
      <xdr:spPr>
        <a:xfrm>
          <a:off x="14325111" y="655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41402</xdr:rowOff>
    </xdr:from>
    <xdr:to>
      <xdr:col>71</xdr:col>
      <xdr:colOff>177800</xdr:colOff>
      <xdr:row>33</xdr:row>
      <xdr:rowOff>37581</xdr:rowOff>
    </xdr:to>
    <xdr:cxnSp macro="">
      <xdr:nvCxnSpPr>
        <xdr:cNvPr id="532" name="直線コネクタ 531"/>
        <xdr:cNvCxnSpPr/>
      </xdr:nvCxnSpPr>
      <xdr:spPr>
        <a:xfrm>
          <a:off x="12814300" y="5356352"/>
          <a:ext cx="889000" cy="33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65648</xdr:rowOff>
    </xdr:from>
    <xdr:to>
      <xdr:col>72</xdr:col>
      <xdr:colOff>38100</xdr:colOff>
      <xdr:row>37</xdr:row>
      <xdr:rowOff>167248</xdr:rowOff>
    </xdr:to>
    <xdr:sp macro="" textlink="">
      <xdr:nvSpPr>
        <xdr:cNvPr id="533" name="フローチャート: 判断 532"/>
        <xdr:cNvSpPr/>
      </xdr:nvSpPr>
      <xdr:spPr>
        <a:xfrm>
          <a:off x="13652500" y="640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158375</xdr:rowOff>
    </xdr:from>
    <xdr:ext cx="534377" cy="259045"/>
    <xdr:sp macro="" textlink="">
      <xdr:nvSpPr>
        <xdr:cNvPr id="534" name="テキスト ボックス 533"/>
        <xdr:cNvSpPr txBox="1"/>
      </xdr:nvSpPr>
      <xdr:spPr>
        <a:xfrm>
          <a:off x="13436111" y="650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153953</xdr:rowOff>
    </xdr:from>
    <xdr:to>
      <xdr:col>67</xdr:col>
      <xdr:colOff>101600</xdr:colOff>
      <xdr:row>38</xdr:row>
      <xdr:rowOff>84103</xdr:rowOff>
    </xdr:to>
    <xdr:sp macro="" textlink="">
      <xdr:nvSpPr>
        <xdr:cNvPr id="535" name="フローチャート: 判断 534"/>
        <xdr:cNvSpPr/>
      </xdr:nvSpPr>
      <xdr:spPr>
        <a:xfrm>
          <a:off x="12763500" y="649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75230</xdr:rowOff>
    </xdr:from>
    <xdr:ext cx="534377" cy="259045"/>
    <xdr:sp macro="" textlink="">
      <xdr:nvSpPr>
        <xdr:cNvPr id="536" name="テキスト ボックス 535"/>
        <xdr:cNvSpPr txBox="1"/>
      </xdr:nvSpPr>
      <xdr:spPr>
        <a:xfrm>
          <a:off x="12547111" y="659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73225</xdr:rowOff>
    </xdr:from>
    <xdr:to>
      <xdr:col>85</xdr:col>
      <xdr:colOff>177800</xdr:colOff>
      <xdr:row>35</xdr:row>
      <xdr:rowOff>3375</xdr:rowOff>
    </xdr:to>
    <xdr:sp macro="" textlink="">
      <xdr:nvSpPr>
        <xdr:cNvPr id="542" name="楕円 541"/>
        <xdr:cNvSpPr/>
      </xdr:nvSpPr>
      <xdr:spPr>
        <a:xfrm>
          <a:off x="16268700" y="590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159602</xdr:rowOff>
    </xdr:from>
    <xdr:ext cx="534377" cy="259045"/>
    <xdr:sp macro="" textlink="">
      <xdr:nvSpPr>
        <xdr:cNvPr id="543" name="消防費該当値テキスト"/>
        <xdr:cNvSpPr txBox="1"/>
      </xdr:nvSpPr>
      <xdr:spPr>
        <a:xfrm>
          <a:off x="16370300" y="581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95954</xdr:rowOff>
    </xdr:from>
    <xdr:to>
      <xdr:col>81</xdr:col>
      <xdr:colOff>101600</xdr:colOff>
      <xdr:row>35</xdr:row>
      <xdr:rowOff>26104</xdr:rowOff>
    </xdr:to>
    <xdr:sp macro="" textlink="">
      <xdr:nvSpPr>
        <xdr:cNvPr id="544" name="楕円 543"/>
        <xdr:cNvSpPr/>
      </xdr:nvSpPr>
      <xdr:spPr>
        <a:xfrm>
          <a:off x="15430500" y="59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42631</xdr:rowOff>
    </xdr:from>
    <xdr:ext cx="534377" cy="259045"/>
    <xdr:sp macro="" textlink="">
      <xdr:nvSpPr>
        <xdr:cNvPr id="545" name="テキスト ボックス 544"/>
        <xdr:cNvSpPr txBox="1"/>
      </xdr:nvSpPr>
      <xdr:spPr>
        <a:xfrm>
          <a:off x="15214111" y="57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1673</xdr:rowOff>
    </xdr:from>
    <xdr:to>
      <xdr:col>76</xdr:col>
      <xdr:colOff>165100</xdr:colOff>
      <xdr:row>35</xdr:row>
      <xdr:rowOff>103273</xdr:rowOff>
    </xdr:to>
    <xdr:sp macro="" textlink="">
      <xdr:nvSpPr>
        <xdr:cNvPr id="546" name="楕円 545"/>
        <xdr:cNvSpPr/>
      </xdr:nvSpPr>
      <xdr:spPr>
        <a:xfrm>
          <a:off x="14541500" y="600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119800</xdr:rowOff>
    </xdr:from>
    <xdr:ext cx="534377" cy="259045"/>
    <xdr:sp macro="" textlink="">
      <xdr:nvSpPr>
        <xdr:cNvPr id="547" name="テキスト ボックス 546"/>
        <xdr:cNvSpPr txBox="1"/>
      </xdr:nvSpPr>
      <xdr:spPr>
        <a:xfrm>
          <a:off x="14325111" y="577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158231</xdr:rowOff>
    </xdr:from>
    <xdr:to>
      <xdr:col>72</xdr:col>
      <xdr:colOff>38100</xdr:colOff>
      <xdr:row>33</xdr:row>
      <xdr:rowOff>88381</xdr:rowOff>
    </xdr:to>
    <xdr:sp macro="" textlink="">
      <xdr:nvSpPr>
        <xdr:cNvPr id="548" name="楕円 547"/>
        <xdr:cNvSpPr/>
      </xdr:nvSpPr>
      <xdr:spPr>
        <a:xfrm>
          <a:off x="13652500" y="564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104908</xdr:rowOff>
    </xdr:from>
    <xdr:ext cx="534377" cy="259045"/>
    <xdr:sp macro="" textlink="">
      <xdr:nvSpPr>
        <xdr:cNvPr id="549" name="テキスト ボックス 548"/>
        <xdr:cNvSpPr txBox="1"/>
      </xdr:nvSpPr>
      <xdr:spPr>
        <a:xfrm>
          <a:off x="13436111" y="541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162052</xdr:rowOff>
    </xdr:from>
    <xdr:to>
      <xdr:col>67</xdr:col>
      <xdr:colOff>101600</xdr:colOff>
      <xdr:row>31</xdr:row>
      <xdr:rowOff>92202</xdr:rowOff>
    </xdr:to>
    <xdr:sp macro="" textlink="">
      <xdr:nvSpPr>
        <xdr:cNvPr id="550" name="楕円 549"/>
        <xdr:cNvSpPr/>
      </xdr:nvSpPr>
      <xdr:spPr>
        <a:xfrm>
          <a:off x="12763500" y="530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108729</xdr:rowOff>
    </xdr:from>
    <xdr:ext cx="534377" cy="259045"/>
    <xdr:sp macro="" textlink="">
      <xdr:nvSpPr>
        <xdr:cNvPr id="551" name="テキスト ボックス 550"/>
        <xdr:cNvSpPr txBox="1"/>
      </xdr:nvSpPr>
      <xdr:spPr>
        <a:xfrm>
          <a:off x="12547111" y="508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6" name="直線コネクタ 575"/>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7"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8" name="直線コネクタ 577"/>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9"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80" name="直線コネクタ 579"/>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78016</xdr:rowOff>
    </xdr:from>
    <xdr:to>
      <xdr:col>85</xdr:col>
      <xdr:colOff>127000</xdr:colOff>
      <xdr:row>53</xdr:row>
      <xdr:rowOff>44774</xdr:rowOff>
    </xdr:to>
    <xdr:cxnSp macro="">
      <xdr:nvCxnSpPr>
        <xdr:cNvPr id="581" name="直線コネクタ 580"/>
        <xdr:cNvCxnSpPr/>
      </xdr:nvCxnSpPr>
      <xdr:spPr>
        <a:xfrm flipV="1">
          <a:off x="15481300" y="8821966"/>
          <a:ext cx="838200" cy="30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82" name="教育費平均値テキスト"/>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83" name="フローチャート: 判断 582"/>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44774</xdr:rowOff>
    </xdr:from>
    <xdr:to>
      <xdr:col>81</xdr:col>
      <xdr:colOff>50800</xdr:colOff>
      <xdr:row>54</xdr:row>
      <xdr:rowOff>1188</xdr:rowOff>
    </xdr:to>
    <xdr:cxnSp macro="">
      <xdr:nvCxnSpPr>
        <xdr:cNvPr id="584" name="直線コネクタ 583"/>
        <xdr:cNvCxnSpPr/>
      </xdr:nvCxnSpPr>
      <xdr:spPr>
        <a:xfrm flipV="1">
          <a:off x="14592300" y="9131624"/>
          <a:ext cx="889000" cy="12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5" name="フローチャート: 判断 584"/>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6" name="テキスト ボックス 585"/>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71654</xdr:rowOff>
    </xdr:from>
    <xdr:to>
      <xdr:col>76</xdr:col>
      <xdr:colOff>114300</xdr:colOff>
      <xdr:row>54</xdr:row>
      <xdr:rowOff>1188</xdr:rowOff>
    </xdr:to>
    <xdr:cxnSp macro="">
      <xdr:nvCxnSpPr>
        <xdr:cNvPr id="587" name="直線コネクタ 586"/>
        <xdr:cNvCxnSpPr/>
      </xdr:nvCxnSpPr>
      <xdr:spPr>
        <a:xfrm>
          <a:off x="13703300" y="8987054"/>
          <a:ext cx="889000" cy="27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8" name="フローチャート: 判断 587"/>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9" name="テキスト ボックス 588"/>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89294</xdr:rowOff>
    </xdr:from>
    <xdr:to>
      <xdr:col>71</xdr:col>
      <xdr:colOff>177800</xdr:colOff>
      <xdr:row>52</xdr:row>
      <xdr:rowOff>71654</xdr:rowOff>
    </xdr:to>
    <xdr:cxnSp macro="">
      <xdr:nvCxnSpPr>
        <xdr:cNvPr id="590" name="直線コネクタ 589"/>
        <xdr:cNvCxnSpPr/>
      </xdr:nvCxnSpPr>
      <xdr:spPr>
        <a:xfrm>
          <a:off x="12814300" y="8661794"/>
          <a:ext cx="889000" cy="3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91" name="フローチャート: 判断 590"/>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92" name="テキスト ボックス 591"/>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93" name="フローチャート: 判断 592"/>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4" name="テキスト ボックス 593"/>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27216</xdr:rowOff>
    </xdr:from>
    <xdr:to>
      <xdr:col>85</xdr:col>
      <xdr:colOff>177800</xdr:colOff>
      <xdr:row>51</xdr:row>
      <xdr:rowOff>128816</xdr:rowOff>
    </xdr:to>
    <xdr:sp macro="" textlink="">
      <xdr:nvSpPr>
        <xdr:cNvPr id="600" name="楕円 599"/>
        <xdr:cNvSpPr/>
      </xdr:nvSpPr>
      <xdr:spPr>
        <a:xfrm>
          <a:off x="16268700" y="877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113593</xdr:rowOff>
    </xdr:from>
    <xdr:ext cx="534377" cy="259045"/>
    <xdr:sp macro="" textlink="">
      <xdr:nvSpPr>
        <xdr:cNvPr id="601" name="教育費該当値テキスト"/>
        <xdr:cNvSpPr txBox="1"/>
      </xdr:nvSpPr>
      <xdr:spPr>
        <a:xfrm>
          <a:off x="16370300" y="868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165424</xdr:rowOff>
    </xdr:from>
    <xdr:to>
      <xdr:col>81</xdr:col>
      <xdr:colOff>101600</xdr:colOff>
      <xdr:row>53</xdr:row>
      <xdr:rowOff>95574</xdr:rowOff>
    </xdr:to>
    <xdr:sp macro="" textlink="">
      <xdr:nvSpPr>
        <xdr:cNvPr id="602" name="楕円 601"/>
        <xdr:cNvSpPr/>
      </xdr:nvSpPr>
      <xdr:spPr>
        <a:xfrm>
          <a:off x="15430500" y="908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112101</xdr:rowOff>
    </xdr:from>
    <xdr:ext cx="534377" cy="259045"/>
    <xdr:sp macro="" textlink="">
      <xdr:nvSpPr>
        <xdr:cNvPr id="603" name="テキスト ボックス 602"/>
        <xdr:cNvSpPr txBox="1"/>
      </xdr:nvSpPr>
      <xdr:spPr>
        <a:xfrm>
          <a:off x="15214111" y="885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121838</xdr:rowOff>
    </xdr:from>
    <xdr:to>
      <xdr:col>76</xdr:col>
      <xdr:colOff>165100</xdr:colOff>
      <xdr:row>54</xdr:row>
      <xdr:rowOff>51988</xdr:rowOff>
    </xdr:to>
    <xdr:sp macro="" textlink="">
      <xdr:nvSpPr>
        <xdr:cNvPr id="604" name="楕円 603"/>
        <xdr:cNvSpPr/>
      </xdr:nvSpPr>
      <xdr:spPr>
        <a:xfrm>
          <a:off x="14541500" y="92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68515</xdr:rowOff>
    </xdr:from>
    <xdr:ext cx="534377" cy="259045"/>
    <xdr:sp macro="" textlink="">
      <xdr:nvSpPr>
        <xdr:cNvPr id="605" name="テキスト ボックス 604"/>
        <xdr:cNvSpPr txBox="1"/>
      </xdr:nvSpPr>
      <xdr:spPr>
        <a:xfrm>
          <a:off x="14325111" y="898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20854</xdr:rowOff>
    </xdr:from>
    <xdr:to>
      <xdr:col>72</xdr:col>
      <xdr:colOff>38100</xdr:colOff>
      <xdr:row>52</xdr:row>
      <xdr:rowOff>122454</xdr:rowOff>
    </xdr:to>
    <xdr:sp macro="" textlink="">
      <xdr:nvSpPr>
        <xdr:cNvPr id="606" name="楕円 605"/>
        <xdr:cNvSpPr/>
      </xdr:nvSpPr>
      <xdr:spPr>
        <a:xfrm>
          <a:off x="13652500" y="893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138981</xdr:rowOff>
    </xdr:from>
    <xdr:ext cx="534377" cy="259045"/>
    <xdr:sp macro="" textlink="">
      <xdr:nvSpPr>
        <xdr:cNvPr id="607" name="テキスト ボックス 606"/>
        <xdr:cNvSpPr txBox="1"/>
      </xdr:nvSpPr>
      <xdr:spPr>
        <a:xfrm>
          <a:off x="13436111" y="871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38494</xdr:rowOff>
    </xdr:from>
    <xdr:to>
      <xdr:col>67</xdr:col>
      <xdr:colOff>101600</xdr:colOff>
      <xdr:row>50</xdr:row>
      <xdr:rowOff>140094</xdr:rowOff>
    </xdr:to>
    <xdr:sp macro="" textlink="">
      <xdr:nvSpPr>
        <xdr:cNvPr id="608" name="楕円 607"/>
        <xdr:cNvSpPr/>
      </xdr:nvSpPr>
      <xdr:spPr>
        <a:xfrm>
          <a:off x="12763500" y="861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48</xdr:row>
      <xdr:rowOff>156621</xdr:rowOff>
    </xdr:from>
    <xdr:ext cx="534377" cy="259045"/>
    <xdr:sp macro="" textlink="">
      <xdr:nvSpPr>
        <xdr:cNvPr id="609" name="テキスト ボックス 608"/>
        <xdr:cNvSpPr txBox="1"/>
      </xdr:nvSpPr>
      <xdr:spPr>
        <a:xfrm>
          <a:off x="12547111" y="838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31" name="直線コネクタ 630"/>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4"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5" name="直線コネクタ 634"/>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4232</xdr:rowOff>
    </xdr:from>
    <xdr:to>
      <xdr:col>85</xdr:col>
      <xdr:colOff>127000</xdr:colOff>
      <xdr:row>78</xdr:row>
      <xdr:rowOff>63888</xdr:rowOff>
    </xdr:to>
    <xdr:cxnSp macro="">
      <xdr:nvCxnSpPr>
        <xdr:cNvPr id="636" name="直線コネクタ 635"/>
        <xdr:cNvCxnSpPr/>
      </xdr:nvCxnSpPr>
      <xdr:spPr>
        <a:xfrm flipV="1">
          <a:off x="15481300" y="13377332"/>
          <a:ext cx="838200" cy="5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13487</xdr:rowOff>
    </xdr:from>
    <xdr:ext cx="469744" cy="259045"/>
    <xdr:sp macro="" textlink="">
      <xdr:nvSpPr>
        <xdr:cNvPr id="637" name="災害復旧費平均値テキスト"/>
        <xdr:cNvSpPr txBox="1"/>
      </xdr:nvSpPr>
      <xdr:spPr>
        <a:xfrm>
          <a:off x="16370300" y="1338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8" name="フローチャート: 判断 637"/>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63888</xdr:rowOff>
    </xdr:from>
    <xdr:to>
      <xdr:col>81</xdr:col>
      <xdr:colOff>50800</xdr:colOff>
      <xdr:row>78</xdr:row>
      <xdr:rowOff>126487</xdr:rowOff>
    </xdr:to>
    <xdr:cxnSp macro="">
      <xdr:nvCxnSpPr>
        <xdr:cNvPr id="639" name="直線コネクタ 638"/>
        <xdr:cNvCxnSpPr/>
      </xdr:nvCxnSpPr>
      <xdr:spPr>
        <a:xfrm flipV="1">
          <a:off x="14592300" y="13436988"/>
          <a:ext cx="889000" cy="6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40" name="フローチャート: 判断 639"/>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147894</xdr:rowOff>
    </xdr:from>
    <xdr:ext cx="469744" cy="259045"/>
    <xdr:sp macro="" textlink="">
      <xdr:nvSpPr>
        <xdr:cNvPr id="641" name="テキスト ボックス 640"/>
        <xdr:cNvSpPr txBox="1"/>
      </xdr:nvSpPr>
      <xdr:spPr>
        <a:xfrm>
          <a:off x="15246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74347</xdr:rowOff>
    </xdr:from>
    <xdr:to>
      <xdr:col>76</xdr:col>
      <xdr:colOff>114300</xdr:colOff>
      <xdr:row>78</xdr:row>
      <xdr:rowOff>126487</xdr:rowOff>
    </xdr:to>
    <xdr:cxnSp macro="">
      <xdr:nvCxnSpPr>
        <xdr:cNvPr id="642" name="直線コネクタ 641"/>
        <xdr:cNvCxnSpPr/>
      </xdr:nvCxnSpPr>
      <xdr:spPr>
        <a:xfrm>
          <a:off x="13703300" y="13447447"/>
          <a:ext cx="889000" cy="5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43" name="フローチャート: 判断 642"/>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4" name="テキスト ボックス 643"/>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38458</xdr:rowOff>
    </xdr:from>
    <xdr:to>
      <xdr:col>71</xdr:col>
      <xdr:colOff>177800</xdr:colOff>
      <xdr:row>78</xdr:row>
      <xdr:rowOff>74347</xdr:rowOff>
    </xdr:to>
    <xdr:cxnSp macro="">
      <xdr:nvCxnSpPr>
        <xdr:cNvPr id="645" name="直線コネクタ 644"/>
        <xdr:cNvCxnSpPr/>
      </xdr:nvCxnSpPr>
      <xdr:spPr>
        <a:xfrm>
          <a:off x="12814300" y="13411558"/>
          <a:ext cx="889000" cy="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6" name="フローチャート: 判断 645"/>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125336</xdr:rowOff>
    </xdr:from>
    <xdr:ext cx="469744" cy="259045"/>
    <xdr:sp macro="" textlink="">
      <xdr:nvSpPr>
        <xdr:cNvPr id="647" name="テキスト ボックス 646"/>
        <xdr:cNvSpPr txBox="1"/>
      </xdr:nvSpPr>
      <xdr:spPr>
        <a:xfrm>
          <a:off x="13468428" y="1349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8" name="フローチャート: 判断 647"/>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146011</xdr:rowOff>
    </xdr:from>
    <xdr:ext cx="469744" cy="259045"/>
    <xdr:sp macro="" textlink="">
      <xdr:nvSpPr>
        <xdr:cNvPr id="649" name="テキスト ボックス 648"/>
        <xdr:cNvSpPr txBox="1"/>
      </xdr:nvSpPr>
      <xdr:spPr>
        <a:xfrm>
          <a:off x="12579428"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124882</xdr:rowOff>
    </xdr:from>
    <xdr:to>
      <xdr:col>85</xdr:col>
      <xdr:colOff>177800</xdr:colOff>
      <xdr:row>78</xdr:row>
      <xdr:rowOff>55032</xdr:rowOff>
    </xdr:to>
    <xdr:sp macro="" textlink="">
      <xdr:nvSpPr>
        <xdr:cNvPr id="655" name="楕円 654"/>
        <xdr:cNvSpPr/>
      </xdr:nvSpPr>
      <xdr:spPr>
        <a:xfrm>
          <a:off x="16268700" y="133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147759</xdr:rowOff>
    </xdr:from>
    <xdr:ext cx="534377" cy="259045"/>
    <xdr:sp macro="" textlink="">
      <xdr:nvSpPr>
        <xdr:cNvPr id="656" name="災害復旧費該当値テキスト"/>
        <xdr:cNvSpPr txBox="1"/>
      </xdr:nvSpPr>
      <xdr:spPr>
        <a:xfrm>
          <a:off x="16370300" y="1317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13088</xdr:rowOff>
    </xdr:from>
    <xdr:to>
      <xdr:col>81</xdr:col>
      <xdr:colOff>101600</xdr:colOff>
      <xdr:row>78</xdr:row>
      <xdr:rowOff>114688</xdr:rowOff>
    </xdr:to>
    <xdr:sp macro="" textlink="">
      <xdr:nvSpPr>
        <xdr:cNvPr id="657" name="楕円 656"/>
        <xdr:cNvSpPr/>
      </xdr:nvSpPr>
      <xdr:spPr>
        <a:xfrm>
          <a:off x="15430500" y="1338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131215</xdr:rowOff>
    </xdr:from>
    <xdr:ext cx="469744" cy="259045"/>
    <xdr:sp macro="" textlink="">
      <xdr:nvSpPr>
        <xdr:cNvPr id="658" name="テキスト ボックス 657"/>
        <xdr:cNvSpPr txBox="1"/>
      </xdr:nvSpPr>
      <xdr:spPr>
        <a:xfrm>
          <a:off x="15246428" y="1316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75687</xdr:rowOff>
    </xdr:from>
    <xdr:to>
      <xdr:col>76</xdr:col>
      <xdr:colOff>165100</xdr:colOff>
      <xdr:row>79</xdr:row>
      <xdr:rowOff>5837</xdr:rowOff>
    </xdr:to>
    <xdr:sp macro="" textlink="">
      <xdr:nvSpPr>
        <xdr:cNvPr id="659" name="楕円 658"/>
        <xdr:cNvSpPr/>
      </xdr:nvSpPr>
      <xdr:spPr>
        <a:xfrm>
          <a:off x="14541500" y="1344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168414</xdr:rowOff>
    </xdr:from>
    <xdr:ext cx="469744" cy="259045"/>
    <xdr:sp macro="" textlink="">
      <xdr:nvSpPr>
        <xdr:cNvPr id="660" name="テキスト ボックス 659"/>
        <xdr:cNvSpPr txBox="1"/>
      </xdr:nvSpPr>
      <xdr:spPr>
        <a:xfrm>
          <a:off x="14357428" y="1354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23547</xdr:rowOff>
    </xdr:from>
    <xdr:to>
      <xdr:col>72</xdr:col>
      <xdr:colOff>38100</xdr:colOff>
      <xdr:row>78</xdr:row>
      <xdr:rowOff>125147</xdr:rowOff>
    </xdr:to>
    <xdr:sp macro="" textlink="">
      <xdr:nvSpPr>
        <xdr:cNvPr id="661" name="楕円 660"/>
        <xdr:cNvSpPr/>
      </xdr:nvSpPr>
      <xdr:spPr>
        <a:xfrm>
          <a:off x="13652500" y="1339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141674</xdr:rowOff>
    </xdr:from>
    <xdr:ext cx="469744" cy="259045"/>
    <xdr:sp macro="" textlink="">
      <xdr:nvSpPr>
        <xdr:cNvPr id="662" name="テキスト ボックス 661"/>
        <xdr:cNvSpPr txBox="1"/>
      </xdr:nvSpPr>
      <xdr:spPr>
        <a:xfrm>
          <a:off x="13468428" y="1317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159108</xdr:rowOff>
    </xdr:from>
    <xdr:to>
      <xdr:col>67</xdr:col>
      <xdr:colOff>101600</xdr:colOff>
      <xdr:row>78</xdr:row>
      <xdr:rowOff>89258</xdr:rowOff>
    </xdr:to>
    <xdr:sp macro="" textlink="">
      <xdr:nvSpPr>
        <xdr:cNvPr id="663" name="楕円 662"/>
        <xdr:cNvSpPr/>
      </xdr:nvSpPr>
      <xdr:spPr>
        <a:xfrm>
          <a:off x="12763500" y="1336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105785</xdr:rowOff>
    </xdr:from>
    <xdr:ext cx="534377" cy="259045"/>
    <xdr:sp macro="" textlink="">
      <xdr:nvSpPr>
        <xdr:cNvPr id="664" name="テキスト ボックス 663"/>
        <xdr:cNvSpPr txBox="1"/>
      </xdr:nvSpPr>
      <xdr:spPr>
        <a:xfrm>
          <a:off x="12547111" y="1313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8" name="直線コネクタ 687"/>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9"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90" name="直線コネクタ 689"/>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91"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92" name="直線コネクタ 691"/>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4483</xdr:rowOff>
    </xdr:from>
    <xdr:to>
      <xdr:col>85</xdr:col>
      <xdr:colOff>127000</xdr:colOff>
      <xdr:row>90</xdr:row>
      <xdr:rowOff>52794</xdr:rowOff>
    </xdr:to>
    <xdr:cxnSp macro="">
      <xdr:nvCxnSpPr>
        <xdr:cNvPr id="693" name="直線コネクタ 692"/>
        <xdr:cNvCxnSpPr/>
      </xdr:nvCxnSpPr>
      <xdr:spPr>
        <a:xfrm>
          <a:off x="15481300" y="15434983"/>
          <a:ext cx="8382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4" name="公債費平均値テキスト"/>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5" name="フローチャート: 判断 694"/>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4483</xdr:rowOff>
    </xdr:from>
    <xdr:to>
      <xdr:col>81</xdr:col>
      <xdr:colOff>50800</xdr:colOff>
      <xdr:row>90</xdr:row>
      <xdr:rowOff>10046</xdr:rowOff>
    </xdr:to>
    <xdr:cxnSp macro="">
      <xdr:nvCxnSpPr>
        <xdr:cNvPr id="696" name="直線コネクタ 695"/>
        <xdr:cNvCxnSpPr/>
      </xdr:nvCxnSpPr>
      <xdr:spPr>
        <a:xfrm flipV="1">
          <a:off x="14592300" y="15434983"/>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7" name="フローチャート: 判断 696"/>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8" name="テキスト ボックス 697"/>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10046</xdr:rowOff>
    </xdr:from>
    <xdr:to>
      <xdr:col>76</xdr:col>
      <xdr:colOff>114300</xdr:colOff>
      <xdr:row>90</xdr:row>
      <xdr:rowOff>26073</xdr:rowOff>
    </xdr:to>
    <xdr:cxnSp macro="">
      <xdr:nvCxnSpPr>
        <xdr:cNvPr id="699" name="直線コネクタ 698"/>
        <xdr:cNvCxnSpPr/>
      </xdr:nvCxnSpPr>
      <xdr:spPr>
        <a:xfrm flipV="1">
          <a:off x="13703300" y="15440546"/>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700" name="フローチャート: 判断 699"/>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701" name="テキスト ボックス 700"/>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2184</xdr:rowOff>
    </xdr:from>
    <xdr:to>
      <xdr:col>71</xdr:col>
      <xdr:colOff>177800</xdr:colOff>
      <xdr:row>90</xdr:row>
      <xdr:rowOff>26073</xdr:rowOff>
    </xdr:to>
    <xdr:cxnSp macro="">
      <xdr:nvCxnSpPr>
        <xdr:cNvPr id="702" name="直線コネクタ 701"/>
        <xdr:cNvCxnSpPr/>
      </xdr:nvCxnSpPr>
      <xdr:spPr>
        <a:xfrm>
          <a:off x="12814300" y="15432684"/>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703" name="フローチャート: 判断 702"/>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4" name="テキスト ボックス 703"/>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5" name="フローチャート: 判断 704"/>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6" name="テキスト ボックス 705"/>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1994</xdr:rowOff>
    </xdr:from>
    <xdr:to>
      <xdr:col>85</xdr:col>
      <xdr:colOff>177800</xdr:colOff>
      <xdr:row>90</xdr:row>
      <xdr:rowOff>103594</xdr:rowOff>
    </xdr:to>
    <xdr:sp macro="" textlink="">
      <xdr:nvSpPr>
        <xdr:cNvPr id="712" name="楕円 711"/>
        <xdr:cNvSpPr/>
      </xdr:nvSpPr>
      <xdr:spPr>
        <a:xfrm>
          <a:off x="16268700" y="154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126471</xdr:rowOff>
    </xdr:from>
    <xdr:ext cx="599010" cy="259045"/>
    <xdr:sp macro="" textlink="">
      <xdr:nvSpPr>
        <xdr:cNvPr id="713" name="公債費該当値テキスト"/>
        <xdr:cNvSpPr txBox="1"/>
      </xdr:nvSpPr>
      <xdr:spPr>
        <a:xfrm>
          <a:off x="16370300" y="1538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125133</xdr:rowOff>
    </xdr:from>
    <xdr:to>
      <xdr:col>81</xdr:col>
      <xdr:colOff>101600</xdr:colOff>
      <xdr:row>90</xdr:row>
      <xdr:rowOff>55283</xdr:rowOff>
    </xdr:to>
    <xdr:sp macro="" textlink="">
      <xdr:nvSpPr>
        <xdr:cNvPr id="714" name="楕円 713"/>
        <xdr:cNvSpPr/>
      </xdr:nvSpPr>
      <xdr:spPr>
        <a:xfrm>
          <a:off x="15430500" y="1538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71810</xdr:rowOff>
    </xdr:from>
    <xdr:ext cx="599010" cy="259045"/>
    <xdr:sp macro="" textlink="">
      <xdr:nvSpPr>
        <xdr:cNvPr id="715" name="テキスト ボックス 714"/>
        <xdr:cNvSpPr txBox="1"/>
      </xdr:nvSpPr>
      <xdr:spPr>
        <a:xfrm>
          <a:off x="15181795" y="1515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130696</xdr:rowOff>
    </xdr:from>
    <xdr:to>
      <xdr:col>76</xdr:col>
      <xdr:colOff>165100</xdr:colOff>
      <xdr:row>90</xdr:row>
      <xdr:rowOff>60846</xdr:rowOff>
    </xdr:to>
    <xdr:sp macro="" textlink="">
      <xdr:nvSpPr>
        <xdr:cNvPr id="716" name="楕円 715"/>
        <xdr:cNvSpPr/>
      </xdr:nvSpPr>
      <xdr:spPr>
        <a:xfrm>
          <a:off x="14541500" y="1538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77373</xdr:rowOff>
    </xdr:from>
    <xdr:ext cx="599010" cy="259045"/>
    <xdr:sp macro="" textlink="">
      <xdr:nvSpPr>
        <xdr:cNvPr id="717" name="テキスト ボックス 716"/>
        <xdr:cNvSpPr txBox="1"/>
      </xdr:nvSpPr>
      <xdr:spPr>
        <a:xfrm>
          <a:off x="14292795" y="1516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146723</xdr:rowOff>
    </xdr:from>
    <xdr:to>
      <xdr:col>72</xdr:col>
      <xdr:colOff>38100</xdr:colOff>
      <xdr:row>90</xdr:row>
      <xdr:rowOff>76873</xdr:rowOff>
    </xdr:to>
    <xdr:sp macro="" textlink="">
      <xdr:nvSpPr>
        <xdr:cNvPr id="718" name="楕円 717"/>
        <xdr:cNvSpPr/>
      </xdr:nvSpPr>
      <xdr:spPr>
        <a:xfrm>
          <a:off x="13652500" y="1540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93400</xdr:rowOff>
    </xdr:from>
    <xdr:ext cx="599010" cy="259045"/>
    <xdr:sp macro="" textlink="">
      <xdr:nvSpPr>
        <xdr:cNvPr id="719" name="テキスト ボックス 718"/>
        <xdr:cNvSpPr txBox="1"/>
      </xdr:nvSpPr>
      <xdr:spPr>
        <a:xfrm>
          <a:off x="13403795" y="1518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122834</xdr:rowOff>
    </xdr:from>
    <xdr:to>
      <xdr:col>67</xdr:col>
      <xdr:colOff>101600</xdr:colOff>
      <xdr:row>90</xdr:row>
      <xdr:rowOff>52984</xdr:rowOff>
    </xdr:to>
    <xdr:sp macro="" textlink="">
      <xdr:nvSpPr>
        <xdr:cNvPr id="720" name="楕円 719"/>
        <xdr:cNvSpPr/>
      </xdr:nvSpPr>
      <xdr:spPr>
        <a:xfrm>
          <a:off x="12763500" y="1538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69511</xdr:rowOff>
    </xdr:from>
    <xdr:ext cx="599010" cy="259045"/>
    <xdr:sp macro="" textlink="">
      <xdr:nvSpPr>
        <xdr:cNvPr id="721" name="テキスト ボックス 720"/>
        <xdr:cNvSpPr txBox="1"/>
      </xdr:nvSpPr>
      <xdr:spPr>
        <a:xfrm>
          <a:off x="12514795" y="1515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43" name="直線コネクタ 742"/>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4"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6"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7" name="直線コネクタ 746"/>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9"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50" name="フローチャート: 判断 749"/>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52" name="フローチャート: 判断 751"/>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53" name="テキスト ボックス 752"/>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5" name="フローチャート: 判断 754"/>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6" name="テキスト ボックス 755"/>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8" name="フローチャート: 判断 757"/>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9" name="テキスト ボックス 758"/>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60" name="フローチャート: 判断 759"/>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61" name="テキスト ボックス 760"/>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8"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民生</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172,754</a:t>
          </a:r>
          <a:r>
            <a:rPr kumimoji="1" lang="ja-JP" altLang="ja-JP" sz="1100">
              <a:solidFill>
                <a:schemeClr val="dk1"/>
              </a:solidFill>
              <a:effectLst/>
              <a:latin typeface="+mn-lt"/>
              <a:ea typeface="+mn-ea"/>
              <a:cs typeface="+mn-cs"/>
            </a:rPr>
            <a:t>円となっており、前年度の</a:t>
          </a:r>
          <a:r>
            <a:rPr kumimoji="1" lang="en-US" altLang="ja-JP" sz="1100">
              <a:solidFill>
                <a:schemeClr val="dk1"/>
              </a:solidFill>
              <a:effectLst/>
              <a:latin typeface="+mn-lt"/>
              <a:ea typeface="+mn-ea"/>
              <a:cs typeface="+mn-cs"/>
            </a:rPr>
            <a:t>197,592</a:t>
          </a:r>
          <a:r>
            <a:rPr kumimoji="1" lang="ja-JP" altLang="ja-JP" sz="1100">
              <a:solidFill>
                <a:schemeClr val="dk1"/>
              </a:solidFill>
              <a:effectLst/>
              <a:latin typeface="+mn-lt"/>
              <a:ea typeface="+mn-ea"/>
              <a:cs typeface="+mn-cs"/>
            </a:rPr>
            <a:t>円から</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24,838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歳出全体でみると割合が</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農林水産業費は</a:t>
          </a:r>
          <a:r>
            <a:rPr kumimoji="1" lang="en-US" altLang="ja-JP" sz="1100">
              <a:solidFill>
                <a:schemeClr val="dk1"/>
              </a:solidFill>
              <a:effectLst/>
              <a:latin typeface="+mn-lt"/>
              <a:ea typeface="+mn-ea"/>
              <a:cs typeface="+mn-cs"/>
            </a:rPr>
            <a:t>64,930</a:t>
          </a:r>
          <a:r>
            <a:rPr kumimoji="1" lang="ja-JP" altLang="ja-JP" sz="1100">
              <a:solidFill>
                <a:schemeClr val="dk1"/>
              </a:solidFill>
              <a:effectLst/>
              <a:latin typeface="+mn-lt"/>
              <a:ea typeface="+mn-ea"/>
              <a:cs typeface="+mn-cs"/>
            </a:rPr>
            <a:t>円で、前年度の</a:t>
          </a:r>
          <a:r>
            <a:rPr kumimoji="1" lang="en-US" altLang="ja-JP" sz="1100">
              <a:solidFill>
                <a:schemeClr val="dk1"/>
              </a:solidFill>
              <a:effectLst/>
              <a:latin typeface="+mn-lt"/>
              <a:ea typeface="+mn-ea"/>
              <a:cs typeface="+mn-cs"/>
            </a:rPr>
            <a:t>71,216</a:t>
          </a:r>
          <a:r>
            <a:rPr kumimoji="1" lang="ja-JP" altLang="ja-JP" sz="1100">
              <a:solidFill>
                <a:schemeClr val="dk1"/>
              </a:solidFill>
              <a:effectLst/>
              <a:latin typeface="+mn-lt"/>
              <a:ea typeface="+mn-ea"/>
              <a:cs typeface="+mn-cs"/>
            </a:rPr>
            <a:t>円から</a:t>
          </a:r>
          <a:r>
            <a:rPr kumimoji="1" lang="en-US" altLang="ja-JP" sz="1100">
              <a:solidFill>
                <a:schemeClr val="dk1"/>
              </a:solidFill>
              <a:effectLst/>
              <a:latin typeface="+mn-lt"/>
              <a:ea typeface="+mn-ea"/>
              <a:cs typeface="+mn-cs"/>
            </a:rPr>
            <a:t>6,286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類似団体の平均を上回っている。消防費は</a:t>
          </a:r>
          <a:r>
            <a:rPr kumimoji="1" lang="en-US" altLang="ja-JP" sz="1100">
              <a:solidFill>
                <a:schemeClr val="dk1"/>
              </a:solidFill>
              <a:effectLst/>
              <a:latin typeface="+mn-lt"/>
              <a:ea typeface="+mn-ea"/>
              <a:cs typeface="+mn-cs"/>
            </a:rPr>
            <a:t>35,480</a:t>
          </a:r>
          <a:r>
            <a:rPr kumimoji="1" lang="ja-JP" altLang="ja-JP" sz="1100">
              <a:solidFill>
                <a:schemeClr val="dk1"/>
              </a:solidFill>
              <a:effectLst/>
              <a:latin typeface="+mn-lt"/>
              <a:ea typeface="+mn-ea"/>
              <a:cs typeface="+mn-cs"/>
            </a:rPr>
            <a:t>円となっており、前年度の</a:t>
          </a:r>
          <a:r>
            <a:rPr kumimoji="1" lang="en-US" altLang="ja-JP" sz="1100">
              <a:solidFill>
                <a:schemeClr val="dk1"/>
              </a:solidFill>
              <a:effectLst/>
              <a:latin typeface="+mn-lt"/>
              <a:ea typeface="+mn-ea"/>
              <a:cs typeface="+mn-cs"/>
            </a:rPr>
            <a:t>34,784</a:t>
          </a:r>
          <a:r>
            <a:rPr kumimoji="1" lang="ja-JP" altLang="ja-JP" sz="1100">
              <a:solidFill>
                <a:schemeClr val="dk1"/>
              </a:solidFill>
              <a:effectLst/>
              <a:latin typeface="+mn-lt"/>
              <a:ea typeface="+mn-ea"/>
              <a:cs typeface="+mn-cs"/>
            </a:rPr>
            <a:t>円から</a:t>
          </a:r>
          <a:r>
            <a:rPr kumimoji="1" lang="en-US" altLang="ja-JP" sz="1100">
              <a:solidFill>
                <a:schemeClr val="dk1"/>
              </a:solidFill>
              <a:effectLst/>
              <a:latin typeface="+mn-lt"/>
              <a:ea typeface="+mn-ea"/>
              <a:cs typeface="+mn-cs"/>
            </a:rPr>
            <a:t>696</a:t>
          </a:r>
          <a:r>
            <a:rPr kumimoji="1" lang="ja-JP" altLang="ja-JP" sz="1100">
              <a:solidFill>
                <a:schemeClr val="dk1"/>
              </a:solidFill>
              <a:effectLst/>
              <a:latin typeface="+mn-lt"/>
              <a:ea typeface="+mn-ea"/>
              <a:cs typeface="+mn-cs"/>
            </a:rPr>
            <a:t>円増加した。</a:t>
          </a:r>
          <a:r>
            <a:rPr kumimoji="1" lang="ja-JP" altLang="en-US" sz="1100">
              <a:solidFill>
                <a:schemeClr val="dk1"/>
              </a:solidFill>
              <a:effectLst/>
              <a:latin typeface="+mn-lt"/>
              <a:ea typeface="+mn-ea"/>
              <a:cs typeface="+mn-cs"/>
            </a:rPr>
            <a:t>教育費は</a:t>
          </a:r>
          <a:r>
            <a:rPr kumimoji="1" lang="en-US" altLang="ja-JP" sz="1100">
              <a:solidFill>
                <a:schemeClr val="dk1"/>
              </a:solidFill>
              <a:effectLst/>
              <a:latin typeface="+mn-lt"/>
              <a:ea typeface="+mn-ea"/>
              <a:cs typeface="+mn-cs"/>
            </a:rPr>
            <a:t>90,238</a:t>
          </a:r>
          <a:r>
            <a:rPr kumimoji="1" lang="ja-JP" altLang="en-US" sz="1100">
              <a:solidFill>
                <a:schemeClr val="dk1"/>
              </a:solidFill>
              <a:effectLst/>
              <a:latin typeface="+mn-lt"/>
              <a:ea typeface="+mn-ea"/>
              <a:cs typeface="+mn-cs"/>
            </a:rPr>
            <a:t>円で前年度の</a:t>
          </a:r>
          <a:r>
            <a:rPr kumimoji="1" lang="en-US" altLang="ja-JP" sz="1100">
              <a:solidFill>
                <a:schemeClr val="dk1"/>
              </a:solidFill>
              <a:effectLst/>
              <a:latin typeface="+mn-lt"/>
              <a:ea typeface="+mn-ea"/>
              <a:cs typeface="+mn-cs"/>
            </a:rPr>
            <a:t>73,983</a:t>
          </a:r>
          <a:r>
            <a:rPr kumimoji="1" lang="ja-JP" altLang="en-US" sz="1100">
              <a:solidFill>
                <a:schemeClr val="dk1"/>
              </a:solidFill>
              <a:effectLst/>
              <a:latin typeface="+mn-lt"/>
              <a:ea typeface="+mn-ea"/>
              <a:cs typeface="+mn-cs"/>
            </a:rPr>
            <a:t>円から</a:t>
          </a:r>
          <a:r>
            <a:rPr kumimoji="1" lang="en-US" altLang="ja-JP" sz="1100">
              <a:solidFill>
                <a:schemeClr val="dk1"/>
              </a:solidFill>
              <a:effectLst/>
              <a:latin typeface="+mn-lt"/>
              <a:ea typeface="+mn-ea"/>
              <a:cs typeface="+mn-cs"/>
            </a:rPr>
            <a:t>16,255</a:t>
          </a:r>
          <a:r>
            <a:rPr kumimoji="1" lang="ja-JP" altLang="en-US" sz="1100">
              <a:solidFill>
                <a:schemeClr val="dk1"/>
              </a:solidFill>
              <a:effectLst/>
              <a:latin typeface="+mn-lt"/>
              <a:ea typeface="+mn-ea"/>
              <a:cs typeface="+mn-cs"/>
            </a:rPr>
            <a:t>円増加し</a:t>
          </a:r>
          <a:r>
            <a:rPr kumimoji="1" lang="ja-JP" altLang="ja-JP" sz="1100">
              <a:solidFill>
                <a:schemeClr val="dk1"/>
              </a:solidFill>
              <a:effectLst/>
              <a:latin typeface="+mn-lt"/>
              <a:ea typeface="+mn-ea"/>
              <a:cs typeface="+mn-cs"/>
            </a:rPr>
            <a:t>類似団体の平均を上回っている。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　議会費と労働費については、類似団体と比較して一人当たりのコストが低い状況となっている。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新潟県佐渡市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財政調整基金は平成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710,123</a:t>
          </a:r>
          <a:r>
            <a:rPr lang="ja-JP" altLang="ja-JP" sz="1100" b="0" i="0" baseline="0">
              <a:solidFill>
                <a:schemeClr val="dk1"/>
              </a:solidFill>
              <a:effectLst/>
              <a:latin typeface="+mn-lt"/>
              <a:ea typeface="+mn-ea"/>
              <a:cs typeface="+mn-cs"/>
            </a:rPr>
            <a:t>千円の</a:t>
          </a:r>
          <a:r>
            <a:rPr lang="ja-JP" altLang="en-US" sz="1100" b="0" i="0" baseline="0">
              <a:solidFill>
                <a:schemeClr val="dk1"/>
              </a:solidFill>
              <a:effectLst/>
              <a:latin typeface="+mn-lt"/>
              <a:ea typeface="+mn-ea"/>
              <a:cs typeface="+mn-cs"/>
            </a:rPr>
            <a:t>積立て</a:t>
          </a:r>
          <a:r>
            <a:rPr lang="ja-JP" altLang="ja-JP" sz="1100" b="0" i="0" baseline="0">
              <a:solidFill>
                <a:schemeClr val="dk1"/>
              </a:solidFill>
              <a:effectLst/>
              <a:latin typeface="+mn-lt"/>
              <a:ea typeface="+mn-ea"/>
              <a:cs typeface="+mn-cs"/>
            </a:rPr>
            <a:t>を行ったことにより、現在高は</a:t>
          </a:r>
          <a:r>
            <a:rPr lang="en-US" altLang="ja-JP" sz="1100" b="0" i="0" baseline="0">
              <a:solidFill>
                <a:schemeClr val="dk1"/>
              </a:solidFill>
              <a:effectLst/>
              <a:latin typeface="+mn-lt"/>
              <a:ea typeface="+mn-ea"/>
              <a:cs typeface="+mn-cs"/>
            </a:rPr>
            <a:t>7,739,947</a:t>
          </a:r>
          <a:r>
            <a:rPr lang="ja-JP" altLang="ja-JP" sz="1100" b="0" i="0" baseline="0">
              <a:solidFill>
                <a:schemeClr val="dk1"/>
              </a:solidFill>
              <a:effectLst/>
              <a:latin typeface="+mn-lt"/>
              <a:ea typeface="+mn-ea"/>
              <a:cs typeface="+mn-cs"/>
            </a:rPr>
            <a:t>千円となった。標準財政規模に対する比率は前年度の</a:t>
          </a:r>
          <a:r>
            <a:rPr lang="en-US" altLang="ja-JP" sz="1100" b="0" i="0" baseline="0">
              <a:solidFill>
                <a:schemeClr val="dk1"/>
              </a:solidFill>
              <a:effectLst/>
              <a:latin typeface="+mn-lt"/>
              <a:ea typeface="+mn-ea"/>
              <a:cs typeface="+mn-cs"/>
            </a:rPr>
            <a:t>26.43</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29.02</a:t>
          </a:r>
          <a:r>
            <a:rPr lang="ja-JP" altLang="ja-JP" sz="1100" b="0" i="0" baseline="0">
              <a:solidFill>
                <a:schemeClr val="dk1"/>
              </a:solidFill>
              <a:effectLst/>
              <a:latin typeface="+mn-lt"/>
              <a:ea typeface="+mn-ea"/>
              <a:cs typeface="+mn-cs"/>
            </a:rPr>
            <a:t>％になり、</a:t>
          </a:r>
          <a:r>
            <a:rPr lang="en-US" altLang="ja-JP" sz="1100" b="0" i="0" baseline="0">
              <a:solidFill>
                <a:schemeClr val="dk1"/>
              </a:solidFill>
              <a:effectLst/>
              <a:latin typeface="+mn-lt"/>
              <a:ea typeface="+mn-ea"/>
              <a:cs typeface="+mn-cs"/>
            </a:rPr>
            <a:t>2.59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実質収支額は</a:t>
          </a:r>
          <a:r>
            <a:rPr lang="en-US" altLang="ja-JP" sz="1100" b="0" i="0" baseline="0">
              <a:solidFill>
                <a:schemeClr val="dk1"/>
              </a:solidFill>
              <a:effectLst/>
              <a:latin typeface="+mn-lt"/>
              <a:ea typeface="+mn-ea"/>
              <a:cs typeface="+mn-cs"/>
            </a:rPr>
            <a:t>1,163,457</a:t>
          </a:r>
          <a:r>
            <a:rPr lang="ja-JP" altLang="ja-JP" sz="1100" b="0" i="0" baseline="0">
              <a:solidFill>
                <a:schemeClr val="dk1"/>
              </a:solidFill>
              <a:effectLst/>
              <a:latin typeface="+mn-lt"/>
              <a:ea typeface="+mn-ea"/>
              <a:cs typeface="+mn-cs"/>
            </a:rPr>
            <a:t>千円となり、標準財政規模に対する比率は前年度の</a:t>
          </a:r>
          <a:r>
            <a:rPr lang="en-US" altLang="ja-JP" sz="1100" b="0" i="0" baseline="0">
              <a:solidFill>
                <a:schemeClr val="dk1"/>
              </a:solidFill>
              <a:effectLst/>
              <a:latin typeface="+mn-lt"/>
              <a:ea typeface="+mn-ea"/>
              <a:cs typeface="+mn-cs"/>
            </a:rPr>
            <a:t>5.15</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4.36</a:t>
          </a:r>
          <a:r>
            <a:rPr lang="ja-JP" altLang="ja-JP" sz="1100" b="0" i="0" baseline="0">
              <a:solidFill>
                <a:schemeClr val="dk1"/>
              </a:solidFill>
              <a:effectLst/>
              <a:latin typeface="+mn-lt"/>
              <a:ea typeface="+mn-ea"/>
              <a:cs typeface="+mn-cs"/>
            </a:rPr>
            <a:t>％になり、</a:t>
          </a:r>
          <a:r>
            <a:rPr lang="en-US" altLang="ja-JP" sz="1100" b="0" i="0" baseline="0">
              <a:solidFill>
                <a:schemeClr val="dk1"/>
              </a:solidFill>
              <a:effectLst/>
              <a:latin typeface="+mn-lt"/>
              <a:ea typeface="+mn-ea"/>
              <a:cs typeface="+mn-cs"/>
            </a:rPr>
            <a:t>0.79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低下</a:t>
          </a:r>
          <a:r>
            <a:rPr lang="ja-JP" altLang="ja-JP" sz="1100" b="0" i="0" baseline="0">
              <a:solidFill>
                <a:schemeClr val="dk1"/>
              </a:solidFill>
              <a:effectLst/>
              <a:latin typeface="+mn-lt"/>
              <a:ea typeface="+mn-ea"/>
              <a:cs typeface="+mn-cs"/>
            </a:rPr>
            <a:t>した。　</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実質単年度収支は</a:t>
          </a:r>
          <a:r>
            <a:rPr lang="en-US" altLang="ja-JP" sz="1100" b="0" i="0" baseline="0">
              <a:solidFill>
                <a:schemeClr val="dk1"/>
              </a:solidFill>
              <a:effectLst/>
              <a:latin typeface="+mn-lt"/>
              <a:ea typeface="+mn-ea"/>
              <a:cs typeface="+mn-cs"/>
            </a:rPr>
            <a:t>327,274</a:t>
          </a:r>
          <a:r>
            <a:rPr lang="ja-JP" altLang="ja-JP" sz="1100" b="0" i="0" baseline="0">
              <a:solidFill>
                <a:schemeClr val="dk1"/>
              </a:solidFill>
              <a:effectLst/>
              <a:latin typeface="+mn-lt"/>
              <a:ea typeface="+mn-ea"/>
              <a:cs typeface="+mn-cs"/>
            </a:rPr>
            <a:t>千円となり、標準財政規模に対する比率は前年度の▲</a:t>
          </a:r>
          <a:r>
            <a:rPr lang="en-US" altLang="ja-JP" sz="1100" b="0" i="0" baseline="0">
              <a:solidFill>
                <a:schemeClr val="dk1"/>
              </a:solidFill>
              <a:effectLst/>
              <a:latin typeface="+mn-lt"/>
              <a:ea typeface="+mn-ea"/>
              <a:cs typeface="+mn-cs"/>
            </a:rPr>
            <a:t>7.31</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1.23</a:t>
          </a:r>
          <a:r>
            <a:rPr lang="ja-JP" altLang="ja-JP" sz="1100" b="0" i="0" baseline="0">
              <a:solidFill>
                <a:schemeClr val="dk1"/>
              </a:solidFill>
              <a:effectLst/>
              <a:latin typeface="+mn-lt"/>
              <a:ea typeface="+mn-ea"/>
              <a:cs typeface="+mn-cs"/>
            </a:rPr>
            <a:t>％になり、</a:t>
          </a:r>
          <a:r>
            <a:rPr lang="en-US" altLang="ja-JP" sz="1100" b="0" i="0" baseline="0">
              <a:solidFill>
                <a:schemeClr val="dk1"/>
              </a:solidFill>
              <a:effectLst/>
              <a:latin typeface="+mn-lt"/>
              <a:ea typeface="+mn-ea"/>
              <a:cs typeface="+mn-cs"/>
            </a:rPr>
            <a:t>8.54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今後、普通交付税の合併算定替措置が終了することに備え、財政調整基金の計画的な運用を図り、安定した健全な財政運営に努めたい。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新潟県佐渡市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年度以降、全ての会計で実質収支は黒字となっている。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今後においても、各会計ともに健全な財政運営に努めていく。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新潟県佐渡市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公営企業債の元利償還金に対する繰入金</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増加し</a:t>
          </a:r>
          <a:r>
            <a:rPr lang="ja-JP" altLang="en-US" sz="1100" b="0" i="0" baseline="0">
              <a:solidFill>
                <a:schemeClr val="dk1"/>
              </a:solidFill>
              <a:effectLst/>
              <a:latin typeface="+mn-lt"/>
              <a:ea typeface="+mn-ea"/>
              <a:cs typeface="+mn-cs"/>
            </a:rPr>
            <a:t>たものの</a:t>
          </a:r>
          <a:r>
            <a:rPr lang="ja-JP" altLang="ja-JP" sz="1100" b="0" i="0" baseline="0">
              <a:solidFill>
                <a:schemeClr val="dk1"/>
              </a:solidFill>
              <a:effectLst/>
              <a:latin typeface="+mn-lt"/>
              <a:ea typeface="+mn-ea"/>
              <a:cs typeface="+mn-cs"/>
            </a:rPr>
            <a:t>、元利償還金</a:t>
          </a:r>
          <a:r>
            <a:rPr lang="ja-JP" altLang="en-US" sz="1100" b="0" i="0" baseline="0">
              <a:solidFill>
                <a:schemeClr val="dk1"/>
              </a:solidFill>
              <a:effectLst/>
              <a:latin typeface="+mn-lt"/>
              <a:ea typeface="+mn-ea"/>
              <a:cs typeface="+mn-cs"/>
            </a:rPr>
            <a:t>が大きく</a:t>
          </a:r>
          <a:r>
            <a:rPr lang="ja-JP" altLang="ja-JP" sz="1100" b="0" i="0" baseline="0">
              <a:solidFill>
                <a:schemeClr val="dk1"/>
              </a:solidFill>
              <a:effectLst/>
              <a:latin typeface="+mn-lt"/>
              <a:ea typeface="+mn-ea"/>
              <a:cs typeface="+mn-cs"/>
            </a:rPr>
            <a:t>減少した</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、元利償還金等全体</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4.5</a:t>
          </a:r>
          <a:r>
            <a:rPr lang="ja-JP" altLang="en-US" sz="1100" b="0" i="0" baseline="0">
              <a:solidFill>
                <a:schemeClr val="dk1"/>
              </a:solidFill>
              <a:effectLst/>
              <a:latin typeface="+mn-lt"/>
              <a:ea typeface="+mn-ea"/>
              <a:cs typeface="+mn-cs"/>
            </a:rPr>
            <a:t>億円減少</a:t>
          </a:r>
          <a:r>
            <a:rPr lang="ja-JP" altLang="ja-JP" sz="1100" b="0" i="0" baseline="0">
              <a:solidFill>
                <a:schemeClr val="dk1"/>
              </a:solidFill>
              <a:effectLst/>
              <a:latin typeface="+mn-lt"/>
              <a:ea typeface="+mn-ea"/>
              <a:cs typeface="+mn-cs"/>
            </a:rPr>
            <a:t>した。元利償還金等全体が減少したため、実質公債費比率の分子は減少した。</a:t>
          </a:r>
          <a:endParaRPr lang="ja-JP" altLang="ja-JP" sz="1400">
            <a:effectLst/>
          </a:endParaRPr>
        </a:p>
        <a:p>
          <a:pPr rtl="0" eaLnBrk="1" fontAlgn="auto" latinLnBrk="0" hangingPunct="1"/>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新潟県佐渡市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将来負担額が減少したため、将来負担比率の分子は</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将来負担額は、</a:t>
          </a:r>
          <a:r>
            <a:rPr lang="ja-JP" altLang="ja-JP" sz="1100" b="0" i="0" baseline="0">
              <a:solidFill>
                <a:schemeClr val="dk1"/>
              </a:solidFill>
              <a:effectLst/>
              <a:latin typeface="+mn-lt"/>
              <a:ea typeface="+mn-ea"/>
              <a:cs typeface="+mn-cs"/>
            </a:rPr>
            <a:t>一般会計等に係る地方債の現在高</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元金償還額を下回る地方債発行額となり</a:t>
          </a:r>
          <a:r>
            <a:rPr lang="en-US" altLang="ja-JP" sz="1100" b="0" i="0" baseline="0">
              <a:solidFill>
                <a:schemeClr val="dk1"/>
              </a:solidFill>
              <a:effectLst/>
              <a:latin typeface="+mn-lt"/>
              <a:ea typeface="+mn-ea"/>
              <a:cs typeface="+mn-cs"/>
            </a:rPr>
            <a:t>6.4億</a:t>
          </a:r>
          <a:r>
            <a:rPr lang="ja-JP" altLang="en-US" sz="1100" b="0" i="0" baseline="0">
              <a:solidFill>
                <a:schemeClr val="dk1"/>
              </a:solidFill>
              <a:effectLst/>
              <a:latin typeface="+mn-lt"/>
              <a:ea typeface="+mn-ea"/>
              <a:cs typeface="+mn-cs"/>
            </a:rPr>
            <a:t>円減少し、退職手当負担見込額が</a:t>
          </a:r>
          <a:r>
            <a:rPr lang="en-US" altLang="ja-JP" sz="1100" b="0" i="0" baseline="0">
              <a:solidFill>
                <a:schemeClr val="dk1"/>
              </a:solidFill>
              <a:effectLst/>
              <a:latin typeface="+mn-lt"/>
              <a:ea typeface="+mn-ea"/>
              <a:cs typeface="+mn-cs"/>
            </a:rPr>
            <a:t>5.1億</a:t>
          </a:r>
          <a:r>
            <a:rPr lang="ja-JP" altLang="en-US" sz="1100" b="0" i="0" baseline="0">
              <a:solidFill>
                <a:schemeClr val="dk1"/>
              </a:solidFill>
              <a:effectLst/>
              <a:latin typeface="+mn-lt"/>
              <a:ea typeface="+mn-ea"/>
              <a:cs typeface="+mn-cs"/>
            </a:rPr>
            <a:t>円減少したため</a:t>
          </a:r>
          <a:r>
            <a:rPr lang="en-US" altLang="ja-JP" sz="1100" b="0" i="0" baseline="0">
              <a:solidFill>
                <a:schemeClr val="dk1"/>
              </a:solidFill>
              <a:effectLst/>
              <a:latin typeface="+mn-lt"/>
              <a:ea typeface="+mn-ea"/>
              <a:cs typeface="+mn-cs"/>
            </a:rPr>
            <a:t>14.3億円</a:t>
          </a:r>
          <a:r>
            <a:rPr lang="ja-JP" altLang="en-US" sz="1100" b="0" i="0" baseline="0">
              <a:solidFill>
                <a:schemeClr val="dk1"/>
              </a:solidFill>
              <a:effectLst/>
              <a:latin typeface="+mn-lt"/>
              <a:ea typeface="+mn-ea"/>
              <a:cs typeface="+mn-cs"/>
            </a:rPr>
            <a:t>減少した。</a:t>
          </a:r>
          <a:r>
            <a:rPr lang="ja-JP" altLang="ja-JP" sz="1100" b="0" i="0" baseline="0">
              <a:solidFill>
                <a:schemeClr val="dk1"/>
              </a:solidFill>
              <a:effectLst/>
              <a:latin typeface="+mn-lt"/>
              <a:ea typeface="+mn-ea"/>
              <a:cs typeface="+mn-cs"/>
            </a:rPr>
            <a:t>債務負担行為に基づく支出予定額は、施設建設などに伴う新たな債務負担が発生していないため減少傾向となって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その他の構成要素も減少傾向となって</a:t>
          </a:r>
          <a:r>
            <a:rPr lang="ja-JP" altLang="en-US" sz="1100" b="0" i="0" baseline="0">
              <a:solidFill>
                <a:schemeClr val="dk1"/>
              </a:solidFill>
              <a:effectLst/>
              <a:latin typeface="+mn-lt"/>
              <a:ea typeface="+mn-ea"/>
              <a:cs typeface="+mn-cs"/>
            </a:rPr>
            <a:t>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財政調整基金の</a:t>
          </a:r>
          <a:r>
            <a:rPr lang="ja-JP" altLang="en-US" sz="1100" b="0" i="0" baseline="0">
              <a:solidFill>
                <a:schemeClr val="dk1"/>
              </a:solidFill>
              <a:effectLst/>
              <a:latin typeface="+mn-lt"/>
              <a:ea typeface="+mn-ea"/>
              <a:cs typeface="+mn-cs"/>
            </a:rPr>
            <a:t>積立て</a:t>
          </a:r>
          <a:r>
            <a:rPr lang="ja-JP" altLang="ja-JP" sz="1100" b="0" i="0" baseline="0">
              <a:solidFill>
                <a:schemeClr val="dk1"/>
              </a:solidFill>
              <a:effectLst/>
              <a:latin typeface="+mn-lt"/>
              <a:ea typeface="+mn-ea"/>
              <a:cs typeface="+mn-cs"/>
            </a:rPr>
            <a:t>を行ったこと</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により充当可能基金</a:t>
          </a:r>
          <a:r>
            <a:rPr lang="ja-JP" altLang="en-US" sz="1100" b="0" i="0" baseline="0">
              <a:solidFill>
                <a:schemeClr val="dk1"/>
              </a:solidFill>
              <a:effectLst/>
              <a:latin typeface="+mn-lt"/>
              <a:ea typeface="+mn-ea"/>
              <a:cs typeface="+mn-cs"/>
            </a:rPr>
            <a:t>は増加したものの基準財政需要額算入見込額が減少したため、</a:t>
          </a:r>
          <a:r>
            <a:rPr lang="ja-JP" altLang="ja-JP" sz="1100" b="0" i="0" baseline="0">
              <a:solidFill>
                <a:schemeClr val="dk1"/>
              </a:solidFill>
              <a:effectLst/>
              <a:latin typeface="+mn-lt"/>
              <a:ea typeface="+mn-ea"/>
              <a:cs typeface="+mn-cs"/>
            </a:rPr>
            <a:t>充当可能財源等については減少した。</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新潟県佐渡市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財政調整基金の残高は</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億円の増、減債基金の残高は</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億円の減、その他特定目的基金は</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億円の減であり、全体としては</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億円の減であった。</a:t>
          </a:r>
          <a:endParaRPr lang="ja-JP" altLang="ja-JP">
            <a:effectLst/>
          </a:endParaRPr>
        </a:p>
        <a:p>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0"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各基金の設置目的と事業内容に基づき、計画的に積立</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と取崩</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を行う。</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なお、管理運用にあたっては、安全確実であることを基本としながら、効果的な運用に努め、適切な基金繰入</a:t>
          </a:r>
          <a:r>
            <a:rPr kumimoji="1" lang="ja-JP" altLang="en-US" sz="1100">
              <a:solidFill>
                <a:schemeClr val="dk1"/>
              </a:solidFill>
              <a:effectLst/>
              <a:latin typeface="+mn-lt"/>
              <a:ea typeface="+mn-ea"/>
              <a:cs typeface="+mn-cs"/>
            </a:rPr>
            <a:t>れ</a:t>
          </a:r>
          <a:r>
            <a:rPr kumimoji="1" lang="ja-JP" altLang="ja-JP" sz="1100">
              <a:solidFill>
                <a:schemeClr val="dk1"/>
              </a:solidFill>
              <a:effectLst/>
              <a:latin typeface="+mn-lt"/>
              <a:ea typeface="+mn-ea"/>
              <a:cs typeface="+mn-cs"/>
            </a:rPr>
            <a:t>を行う。</a:t>
          </a:r>
          <a:endParaRPr lang="ja-JP" altLang="ja-JP">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地域振興基金：市民の連携の強化及び地域振興の事業の財源に充てる。</a:t>
          </a:r>
          <a:endParaRPr lang="ja-JP" altLang="ja-JP">
            <a:effectLst/>
          </a:endParaRPr>
        </a:p>
        <a:p>
          <a:r>
            <a:rPr kumimoji="1" lang="ja-JP" altLang="ja-JP" sz="1100">
              <a:solidFill>
                <a:schemeClr val="dk1"/>
              </a:solidFill>
              <a:effectLst/>
              <a:latin typeface="+mn-lt"/>
              <a:ea typeface="+mn-ea"/>
              <a:cs typeface="+mn-cs"/>
            </a:rPr>
            <a:t>　○ 過疎地域自立促進特別事業基金：地域医療の確保、住民の日常的な移動のための交通手段の確保、集落の維持及び活性化その他の住民が将来にわたり安全に暮らすことができる地域社会の実現を図るための事業の財源に充てる。</a:t>
          </a:r>
          <a:endParaRPr lang="ja-JP" altLang="ja-JP">
            <a:effectLst/>
          </a:endParaRPr>
        </a:p>
        <a:p>
          <a:r>
            <a:rPr kumimoji="1" lang="ja-JP" altLang="ja-JP" sz="1100">
              <a:solidFill>
                <a:schemeClr val="dk1"/>
              </a:solidFill>
              <a:effectLst/>
              <a:latin typeface="+mn-lt"/>
              <a:ea typeface="+mn-ea"/>
              <a:cs typeface="+mn-cs"/>
            </a:rPr>
            <a:t>　○ 教育文化振興基金：教育環境の充実並びに市民の芸術、文化及びスポーツ活動の振興を図るための事業の財源に充てる。</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国営・県営総合土地改良事業基金：国営佐渡土地改良事業及び県営総合佐渡土地改良事業に係る地元負担及び維持運営費並びに関連事業費に充てる。</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行政庁舎建設基金：本庁舎の建て替えを令和</a:t>
          </a:r>
          <a:r>
            <a:rPr kumimoji="1" lang="en-US" altLang="ja-JP" sz="1100" baseline="0">
              <a:solidFill>
                <a:schemeClr val="dk1"/>
              </a:solidFill>
              <a:effectLst/>
              <a:latin typeface="+mn-lt"/>
              <a:ea typeface="+mn-ea"/>
              <a:cs typeface="+mn-cs"/>
            </a:rPr>
            <a:t>32</a:t>
          </a:r>
          <a:r>
            <a:rPr kumimoji="1" lang="ja-JP" altLang="ja-JP" sz="1100" baseline="0">
              <a:solidFill>
                <a:schemeClr val="dk1"/>
              </a:solidFill>
              <a:effectLst/>
              <a:latin typeface="+mn-lt"/>
              <a:ea typeface="+mn-ea"/>
              <a:cs typeface="+mn-cs"/>
            </a:rPr>
            <a:t>年度からと想定しており、その建設費用として</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億円程度を目標に積み立てる</a:t>
          </a:r>
          <a:r>
            <a:rPr kumimoji="1" lang="ja-JP" altLang="ja-JP" sz="1100">
              <a:solidFill>
                <a:schemeClr val="dk1"/>
              </a:solidFill>
              <a:effectLst/>
              <a:latin typeface="+mn-lt"/>
              <a:ea typeface="+mn-ea"/>
              <a:cs typeface="+mn-cs"/>
            </a:rPr>
            <a:t>。</a:t>
          </a:r>
          <a:endParaRPr lang="ja-JP" altLang="ja-JP">
            <a:effectLst/>
          </a:endParaRPr>
        </a:p>
        <a:p>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a:effectLst/>
          </a:endParaRPr>
        </a:p>
        <a:p>
          <a:r>
            <a:rPr kumimoji="1" lang="ja-JP" altLang="ja-JP" sz="1100">
              <a:solidFill>
                <a:schemeClr val="dk1"/>
              </a:solidFill>
              <a:effectLst/>
              <a:latin typeface="+mn-lt"/>
              <a:ea typeface="+mn-ea"/>
              <a:cs typeface="+mn-cs"/>
            </a:rPr>
            <a:t>　○ 地域振興基金：安心安全まちづくり事業や小学校空調設備整備事業などの事業費の財源として</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億円を取り崩したことにより減少した。</a:t>
          </a:r>
          <a:endParaRPr lang="ja-JP" altLang="ja-JP">
            <a:effectLst/>
          </a:endParaRPr>
        </a:p>
        <a:p>
          <a:r>
            <a:rPr kumimoji="1" lang="ja-JP" altLang="ja-JP" sz="1100">
              <a:solidFill>
                <a:schemeClr val="dk1"/>
              </a:solidFill>
              <a:effectLst/>
              <a:latin typeface="+mn-lt"/>
              <a:ea typeface="+mn-ea"/>
              <a:cs typeface="+mn-cs"/>
            </a:rPr>
            <a:t>　○ 過疎地域自立促進特別事業基金：過疎対策事業債の基金造成分などにより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億円を積み立てた一方で、産業振興、高齢者等の保健及び福祉の向上及び増進、医療の確保等の事業費の財源として</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億円を取り崩したことにより減少した。</a:t>
          </a:r>
          <a:endParaRPr lang="ja-JP" altLang="ja-JP">
            <a:effectLst/>
          </a:endParaRPr>
        </a:p>
        <a:p>
          <a:r>
            <a:rPr kumimoji="1" lang="ja-JP" altLang="ja-JP" sz="1100">
              <a:solidFill>
                <a:schemeClr val="dk1"/>
              </a:solidFill>
              <a:effectLst/>
              <a:latin typeface="+mn-lt"/>
              <a:ea typeface="+mn-ea"/>
              <a:cs typeface="+mn-cs"/>
            </a:rPr>
            <a:t>　○ 教育文化振興基金：奨学金貸与事業及び小・中学校ＩＴ設備整備事業の財源として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億円を取り崩したことにより減少した。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行政庁舎建設基金：本庁舎建設の財源として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億円を積立</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した。</a:t>
          </a:r>
          <a:endParaRPr lang="ja-JP" altLang="ja-JP">
            <a:effectLst/>
          </a:endParaRPr>
        </a:p>
        <a:p>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各基金の設置目的と事業内容に基づき、計画的に積立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と取崩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を行う。</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年度当初予算では、財政調整基金繰入金を</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億円見込んでいたが、決算に伴う前年度繰越金の増などにより、取崩しを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億円に抑制できたことで年度末の残高が前年度よりも</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億円増加した。</a:t>
          </a:r>
          <a:endParaRPr lang="ja-JP" altLang="ja-JP">
            <a:effectLst/>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残高の目標値を標準財政規模の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％程度とし、前年度繰越金の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以上の額及び預金等による運用利子を積み立て、近年多発する自然災害の備えとして可能な範囲で積み増しを行う。令和元年度末の残高は</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億円程度と見込んでいる。</a:t>
          </a:r>
          <a:endParaRPr lang="ja-JP" altLang="ja-JP">
            <a:effectLst/>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財源対策債等の元利償還に係る財源として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億円を取り崩したことによ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a:t>
          </a:r>
          <a:endParaRPr lang="ja-JP" altLang="ja-JP">
            <a:effectLst/>
          </a:endParaRPr>
        </a:p>
        <a:p>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市債残高の状況や公債費負担の今後見通しに応じて積立てを行い、財源対策債等のほか、繰上償還を行う市債、他年度に比べて償還額が著しく多額となる年度における市債の元利償還金の財源として取崩しを行う。令和元年度末の残高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億円程度と見込んでいる。</a:t>
          </a:r>
          <a:endParaRPr lang="ja-JP" altLang="ja-JP">
            <a:effectLst/>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47919289</v>
      </c>
      <c r="BO4" s="423"/>
      <c r="BP4" s="423"/>
      <c r="BQ4" s="423"/>
      <c r="BR4" s="423"/>
      <c r="BS4" s="423"/>
      <c r="BT4" s="423"/>
      <c r="BU4" s="424"/>
      <c r="BV4" s="422">
        <v>49925710</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4.4000000000000004</v>
      </c>
      <c r="CU4" s="604"/>
      <c r="CV4" s="604"/>
      <c r="CW4" s="604"/>
      <c r="CX4" s="604"/>
      <c r="CY4" s="604"/>
      <c r="CZ4" s="604"/>
      <c r="DA4" s="605"/>
      <c r="DB4" s="603">
        <v>5.0999999999999996</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45874752</v>
      </c>
      <c r="BO5" s="428"/>
      <c r="BP5" s="428"/>
      <c r="BQ5" s="428"/>
      <c r="BR5" s="428"/>
      <c r="BS5" s="428"/>
      <c r="BT5" s="428"/>
      <c r="BU5" s="429"/>
      <c r="BV5" s="427">
        <v>47456918</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91.9</v>
      </c>
      <c r="CU5" s="398"/>
      <c r="CV5" s="398"/>
      <c r="CW5" s="398"/>
      <c r="CX5" s="398"/>
      <c r="CY5" s="398"/>
      <c r="CZ5" s="398"/>
      <c r="DA5" s="399"/>
      <c r="DB5" s="397">
        <v>92.1</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2044537</v>
      </c>
      <c r="BO6" s="428"/>
      <c r="BP6" s="428"/>
      <c r="BQ6" s="428"/>
      <c r="BR6" s="428"/>
      <c r="BS6" s="428"/>
      <c r="BT6" s="428"/>
      <c r="BU6" s="429"/>
      <c r="BV6" s="427">
        <v>2468792</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95.6</v>
      </c>
      <c r="CU6" s="578"/>
      <c r="CV6" s="578"/>
      <c r="CW6" s="578"/>
      <c r="CX6" s="578"/>
      <c r="CY6" s="578"/>
      <c r="CZ6" s="578"/>
      <c r="DA6" s="579"/>
      <c r="DB6" s="577">
        <v>95.9</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881080</v>
      </c>
      <c r="BO7" s="428"/>
      <c r="BP7" s="428"/>
      <c r="BQ7" s="428"/>
      <c r="BR7" s="428"/>
      <c r="BS7" s="428"/>
      <c r="BT7" s="428"/>
      <c r="BU7" s="429"/>
      <c r="BV7" s="427">
        <v>1070383</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26668527</v>
      </c>
      <c r="CU7" s="428"/>
      <c r="CV7" s="428"/>
      <c r="CW7" s="428"/>
      <c r="CX7" s="428"/>
      <c r="CY7" s="428"/>
      <c r="CZ7" s="428"/>
      <c r="DA7" s="429"/>
      <c r="DB7" s="427">
        <v>27159078</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110</v>
      </c>
      <c r="AV8" s="485"/>
      <c r="AW8" s="485"/>
      <c r="AX8" s="485"/>
      <c r="AY8" s="407" t="s">
        <v>111</v>
      </c>
      <c r="AZ8" s="408"/>
      <c r="BA8" s="408"/>
      <c r="BB8" s="408"/>
      <c r="BC8" s="408"/>
      <c r="BD8" s="408"/>
      <c r="BE8" s="408"/>
      <c r="BF8" s="408"/>
      <c r="BG8" s="408"/>
      <c r="BH8" s="408"/>
      <c r="BI8" s="408"/>
      <c r="BJ8" s="408"/>
      <c r="BK8" s="408"/>
      <c r="BL8" s="408"/>
      <c r="BM8" s="409"/>
      <c r="BN8" s="427">
        <v>1163457</v>
      </c>
      <c r="BO8" s="428"/>
      <c r="BP8" s="428"/>
      <c r="BQ8" s="428"/>
      <c r="BR8" s="428"/>
      <c r="BS8" s="428"/>
      <c r="BT8" s="428"/>
      <c r="BU8" s="429"/>
      <c r="BV8" s="427">
        <v>1398409</v>
      </c>
      <c r="BW8" s="428"/>
      <c r="BX8" s="428"/>
      <c r="BY8" s="428"/>
      <c r="BZ8" s="428"/>
      <c r="CA8" s="428"/>
      <c r="CB8" s="428"/>
      <c r="CC8" s="429"/>
      <c r="CD8" s="436" t="s">
        <v>112</v>
      </c>
      <c r="CE8" s="437"/>
      <c r="CF8" s="437"/>
      <c r="CG8" s="437"/>
      <c r="CH8" s="437"/>
      <c r="CI8" s="437"/>
      <c r="CJ8" s="437"/>
      <c r="CK8" s="437"/>
      <c r="CL8" s="437"/>
      <c r="CM8" s="437"/>
      <c r="CN8" s="437"/>
      <c r="CO8" s="437"/>
      <c r="CP8" s="437"/>
      <c r="CQ8" s="437"/>
      <c r="CR8" s="437"/>
      <c r="CS8" s="438"/>
      <c r="CT8" s="540">
        <v>0.23</v>
      </c>
      <c r="CU8" s="541"/>
      <c r="CV8" s="541"/>
      <c r="CW8" s="541"/>
      <c r="CX8" s="541"/>
      <c r="CY8" s="541"/>
      <c r="CZ8" s="541"/>
      <c r="DA8" s="542"/>
      <c r="DB8" s="540">
        <v>0.23</v>
      </c>
      <c r="DC8" s="541"/>
      <c r="DD8" s="541"/>
      <c r="DE8" s="541"/>
      <c r="DF8" s="541"/>
      <c r="DG8" s="541"/>
      <c r="DH8" s="541"/>
      <c r="DI8" s="542"/>
      <c r="DJ8" s="185"/>
      <c r="DK8" s="185"/>
      <c r="DL8" s="185"/>
      <c r="DM8" s="185"/>
      <c r="DN8" s="185"/>
      <c r="DO8" s="185"/>
    </row>
    <row r="9" spans="1:119" ht="18.75" customHeight="1" thickBot="1">
      <c r="A9" s="186"/>
      <c r="B9" s="566" t="s">
        <v>113</v>
      </c>
      <c r="C9" s="567"/>
      <c r="D9" s="567"/>
      <c r="E9" s="567"/>
      <c r="F9" s="567"/>
      <c r="G9" s="567"/>
      <c r="H9" s="567"/>
      <c r="I9" s="567"/>
      <c r="J9" s="567"/>
      <c r="K9" s="490"/>
      <c r="L9" s="568" t="s">
        <v>114</v>
      </c>
      <c r="M9" s="569"/>
      <c r="N9" s="569"/>
      <c r="O9" s="569"/>
      <c r="P9" s="569"/>
      <c r="Q9" s="570"/>
      <c r="R9" s="571">
        <v>57255</v>
      </c>
      <c r="S9" s="572"/>
      <c r="T9" s="572"/>
      <c r="U9" s="572"/>
      <c r="V9" s="573"/>
      <c r="W9" s="506" t="s">
        <v>115</v>
      </c>
      <c r="X9" s="507"/>
      <c r="Y9" s="507"/>
      <c r="Z9" s="507"/>
      <c r="AA9" s="507"/>
      <c r="AB9" s="507"/>
      <c r="AC9" s="507"/>
      <c r="AD9" s="507"/>
      <c r="AE9" s="507"/>
      <c r="AF9" s="507"/>
      <c r="AG9" s="507"/>
      <c r="AH9" s="507"/>
      <c r="AI9" s="507"/>
      <c r="AJ9" s="507"/>
      <c r="AK9" s="507"/>
      <c r="AL9" s="574"/>
      <c r="AM9" s="496" t="s">
        <v>116</v>
      </c>
      <c r="AN9" s="401"/>
      <c r="AO9" s="401"/>
      <c r="AP9" s="401"/>
      <c r="AQ9" s="401"/>
      <c r="AR9" s="401"/>
      <c r="AS9" s="401"/>
      <c r="AT9" s="402"/>
      <c r="AU9" s="484" t="s">
        <v>102</v>
      </c>
      <c r="AV9" s="485"/>
      <c r="AW9" s="485"/>
      <c r="AX9" s="485"/>
      <c r="AY9" s="407" t="s">
        <v>117</v>
      </c>
      <c r="AZ9" s="408"/>
      <c r="BA9" s="408"/>
      <c r="BB9" s="408"/>
      <c r="BC9" s="408"/>
      <c r="BD9" s="408"/>
      <c r="BE9" s="408"/>
      <c r="BF9" s="408"/>
      <c r="BG9" s="408"/>
      <c r="BH9" s="408"/>
      <c r="BI9" s="408"/>
      <c r="BJ9" s="408"/>
      <c r="BK9" s="408"/>
      <c r="BL9" s="408"/>
      <c r="BM9" s="409"/>
      <c r="BN9" s="427">
        <v>-234952</v>
      </c>
      <c r="BO9" s="428"/>
      <c r="BP9" s="428"/>
      <c r="BQ9" s="428"/>
      <c r="BR9" s="428"/>
      <c r="BS9" s="428"/>
      <c r="BT9" s="428"/>
      <c r="BU9" s="429"/>
      <c r="BV9" s="427">
        <v>383068</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20.100000000000001</v>
      </c>
      <c r="CU9" s="398"/>
      <c r="CV9" s="398"/>
      <c r="CW9" s="398"/>
      <c r="CX9" s="398"/>
      <c r="CY9" s="398"/>
      <c r="CZ9" s="398"/>
      <c r="DA9" s="399"/>
      <c r="DB9" s="397">
        <v>19.600000000000001</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119</v>
      </c>
      <c r="M10" s="401"/>
      <c r="N10" s="401"/>
      <c r="O10" s="401"/>
      <c r="P10" s="401"/>
      <c r="Q10" s="402"/>
      <c r="R10" s="403">
        <v>62727</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710123</v>
      </c>
      <c r="BO10" s="428"/>
      <c r="BP10" s="428"/>
      <c r="BQ10" s="428"/>
      <c r="BR10" s="428"/>
      <c r="BS10" s="428"/>
      <c r="BT10" s="428"/>
      <c r="BU10" s="429"/>
      <c r="BV10" s="427">
        <v>518649</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c r="A12" s="186"/>
      <c r="B12" s="543" t="s">
        <v>131</v>
      </c>
      <c r="C12" s="544"/>
      <c r="D12" s="544"/>
      <c r="E12" s="544"/>
      <c r="F12" s="544"/>
      <c r="G12" s="544"/>
      <c r="H12" s="544"/>
      <c r="I12" s="544"/>
      <c r="J12" s="544"/>
      <c r="K12" s="545"/>
      <c r="L12" s="552" t="s">
        <v>132</v>
      </c>
      <c r="M12" s="553"/>
      <c r="N12" s="553"/>
      <c r="O12" s="553"/>
      <c r="P12" s="553"/>
      <c r="Q12" s="554"/>
      <c r="R12" s="555">
        <v>55333</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102</v>
      </c>
      <c r="AV12" s="485"/>
      <c r="AW12" s="485"/>
      <c r="AX12" s="485"/>
      <c r="AY12" s="407" t="s">
        <v>136</v>
      </c>
      <c r="AZ12" s="408"/>
      <c r="BA12" s="408"/>
      <c r="BB12" s="408"/>
      <c r="BC12" s="408"/>
      <c r="BD12" s="408"/>
      <c r="BE12" s="408"/>
      <c r="BF12" s="408"/>
      <c r="BG12" s="408"/>
      <c r="BH12" s="408"/>
      <c r="BI12" s="408"/>
      <c r="BJ12" s="408"/>
      <c r="BK12" s="408"/>
      <c r="BL12" s="408"/>
      <c r="BM12" s="409"/>
      <c r="BN12" s="427">
        <v>147897</v>
      </c>
      <c r="BO12" s="428"/>
      <c r="BP12" s="428"/>
      <c r="BQ12" s="428"/>
      <c r="BR12" s="428"/>
      <c r="BS12" s="428"/>
      <c r="BT12" s="428"/>
      <c r="BU12" s="429"/>
      <c r="BV12" s="427">
        <v>2888325</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139</v>
      </c>
      <c r="N13" s="528"/>
      <c r="O13" s="528"/>
      <c r="P13" s="528"/>
      <c r="Q13" s="529"/>
      <c r="R13" s="530">
        <v>55122</v>
      </c>
      <c r="S13" s="531"/>
      <c r="T13" s="531"/>
      <c r="U13" s="531"/>
      <c r="V13" s="532"/>
      <c r="W13" s="518" t="s">
        <v>140</v>
      </c>
      <c r="X13" s="440"/>
      <c r="Y13" s="440"/>
      <c r="Z13" s="440"/>
      <c r="AA13" s="440"/>
      <c r="AB13" s="441"/>
      <c r="AC13" s="403">
        <v>5862</v>
      </c>
      <c r="AD13" s="404"/>
      <c r="AE13" s="404"/>
      <c r="AF13" s="404"/>
      <c r="AG13" s="405"/>
      <c r="AH13" s="403">
        <v>6944</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327274</v>
      </c>
      <c r="BO13" s="428"/>
      <c r="BP13" s="428"/>
      <c r="BQ13" s="428"/>
      <c r="BR13" s="428"/>
      <c r="BS13" s="428"/>
      <c r="BT13" s="428"/>
      <c r="BU13" s="429"/>
      <c r="BV13" s="427">
        <v>-1986608</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13.6</v>
      </c>
      <c r="CU13" s="398"/>
      <c r="CV13" s="398"/>
      <c r="CW13" s="398"/>
      <c r="CX13" s="398"/>
      <c r="CY13" s="398"/>
      <c r="CZ13" s="398"/>
      <c r="DA13" s="399"/>
      <c r="DB13" s="397">
        <v>13.6</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145</v>
      </c>
      <c r="M14" s="561"/>
      <c r="N14" s="561"/>
      <c r="O14" s="561"/>
      <c r="P14" s="561"/>
      <c r="Q14" s="562"/>
      <c r="R14" s="530">
        <v>56510</v>
      </c>
      <c r="S14" s="531"/>
      <c r="T14" s="531"/>
      <c r="U14" s="531"/>
      <c r="V14" s="532"/>
      <c r="W14" s="533"/>
      <c r="X14" s="443"/>
      <c r="Y14" s="443"/>
      <c r="Z14" s="443"/>
      <c r="AA14" s="443"/>
      <c r="AB14" s="444"/>
      <c r="AC14" s="523">
        <v>20.2</v>
      </c>
      <c r="AD14" s="524"/>
      <c r="AE14" s="524"/>
      <c r="AF14" s="524"/>
      <c r="AG14" s="525"/>
      <c r="AH14" s="523">
        <v>22.1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127.4</v>
      </c>
      <c r="CU14" s="535"/>
      <c r="CV14" s="535"/>
      <c r="CW14" s="535"/>
      <c r="CX14" s="535"/>
      <c r="CY14" s="535"/>
      <c r="CZ14" s="535"/>
      <c r="DA14" s="536"/>
      <c r="DB14" s="534">
        <v>128</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139</v>
      </c>
      <c r="N15" s="528"/>
      <c r="O15" s="528"/>
      <c r="P15" s="528"/>
      <c r="Q15" s="529"/>
      <c r="R15" s="530">
        <v>56299</v>
      </c>
      <c r="S15" s="531"/>
      <c r="T15" s="531"/>
      <c r="U15" s="531"/>
      <c r="V15" s="532"/>
      <c r="W15" s="518" t="s">
        <v>147</v>
      </c>
      <c r="X15" s="440"/>
      <c r="Y15" s="440"/>
      <c r="Z15" s="440"/>
      <c r="AA15" s="440"/>
      <c r="AB15" s="441"/>
      <c r="AC15" s="403">
        <v>4885</v>
      </c>
      <c r="AD15" s="404"/>
      <c r="AE15" s="404"/>
      <c r="AF15" s="404"/>
      <c r="AG15" s="405"/>
      <c r="AH15" s="403">
        <v>5898</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5405832</v>
      </c>
      <c r="BO15" s="423"/>
      <c r="BP15" s="423"/>
      <c r="BQ15" s="423"/>
      <c r="BR15" s="423"/>
      <c r="BS15" s="423"/>
      <c r="BT15" s="423"/>
      <c r="BU15" s="424"/>
      <c r="BV15" s="422">
        <v>5369336</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16.8</v>
      </c>
      <c r="AD16" s="524"/>
      <c r="AE16" s="524"/>
      <c r="AF16" s="524"/>
      <c r="AG16" s="525"/>
      <c r="AH16" s="523">
        <v>18.8</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23794518</v>
      </c>
      <c r="BO16" s="428"/>
      <c r="BP16" s="428"/>
      <c r="BQ16" s="428"/>
      <c r="BR16" s="428"/>
      <c r="BS16" s="428"/>
      <c r="BT16" s="428"/>
      <c r="BU16" s="429"/>
      <c r="BV16" s="427">
        <v>23615884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153</v>
      </c>
      <c r="N17" s="513"/>
      <c r="O17" s="513"/>
      <c r="P17" s="513"/>
      <c r="Q17" s="514"/>
      <c r="R17" s="515" t="s">
        <v>151</v>
      </c>
      <c r="S17" s="516"/>
      <c r="T17" s="516"/>
      <c r="U17" s="516"/>
      <c r="V17" s="517"/>
      <c r="W17" s="518" t="s">
        <v>154</v>
      </c>
      <c r="X17" s="440"/>
      <c r="Y17" s="440"/>
      <c r="Z17" s="440"/>
      <c r="AA17" s="440"/>
      <c r="AB17" s="441"/>
      <c r="AC17" s="403">
        <v>18248</v>
      </c>
      <c r="AD17" s="404"/>
      <c r="AE17" s="404"/>
      <c r="AF17" s="404"/>
      <c r="AG17" s="405"/>
      <c r="AH17" s="403">
        <v>18557</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6755597</v>
      </c>
      <c r="BO17" s="428"/>
      <c r="BP17" s="428"/>
      <c r="BQ17" s="428"/>
      <c r="BR17" s="428"/>
      <c r="BS17" s="428"/>
      <c r="BT17" s="428"/>
      <c r="BU17" s="429"/>
      <c r="BV17" s="427">
        <v>6707904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156</v>
      </c>
      <c r="C18" s="490"/>
      <c r="D18" s="490"/>
      <c r="E18" s="491"/>
      <c r="F18" s="491"/>
      <c r="G18" s="491"/>
      <c r="H18" s="491"/>
      <c r="I18" s="491"/>
      <c r="J18" s="491"/>
      <c r="K18" s="491"/>
      <c r="L18" s="492">
        <v>855.67</v>
      </c>
      <c r="M18" s="492"/>
      <c r="N18" s="492"/>
      <c r="O18" s="492"/>
      <c r="P18" s="492"/>
      <c r="Q18" s="492"/>
      <c r="R18" s="493"/>
      <c r="S18" s="493"/>
      <c r="T18" s="493"/>
      <c r="U18" s="493"/>
      <c r="V18" s="494"/>
      <c r="W18" s="508"/>
      <c r="X18" s="509"/>
      <c r="Y18" s="509"/>
      <c r="Z18" s="509"/>
      <c r="AA18" s="509"/>
      <c r="AB18" s="519"/>
      <c r="AC18" s="391">
        <v>62.9</v>
      </c>
      <c r="AD18" s="392"/>
      <c r="AE18" s="392"/>
      <c r="AF18" s="392"/>
      <c r="AG18" s="495"/>
      <c r="AH18" s="391">
        <v>59.1</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24705027</v>
      </c>
      <c r="BO18" s="428"/>
      <c r="BP18" s="428"/>
      <c r="BQ18" s="428"/>
      <c r="BR18" s="428"/>
      <c r="BS18" s="428"/>
      <c r="BT18" s="428"/>
      <c r="BU18" s="429"/>
      <c r="BV18" s="427">
        <v>25281439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158</v>
      </c>
      <c r="C19" s="490"/>
      <c r="D19" s="490"/>
      <c r="E19" s="491"/>
      <c r="F19" s="491"/>
      <c r="G19" s="491"/>
      <c r="H19" s="491"/>
      <c r="I19" s="491"/>
      <c r="J19" s="491"/>
      <c r="K19" s="491"/>
      <c r="L19" s="497">
        <v>67</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31662127</v>
      </c>
      <c r="BO19" s="428"/>
      <c r="BP19" s="428"/>
      <c r="BQ19" s="428"/>
      <c r="BR19" s="428"/>
      <c r="BS19" s="428"/>
      <c r="BT19" s="428"/>
      <c r="BU19" s="429"/>
      <c r="BV19" s="427">
        <v>34394272</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160</v>
      </c>
      <c r="C20" s="490"/>
      <c r="D20" s="490"/>
      <c r="E20" s="491"/>
      <c r="F20" s="491"/>
      <c r="G20" s="491"/>
      <c r="H20" s="491"/>
      <c r="I20" s="491"/>
      <c r="J20" s="491"/>
      <c r="K20" s="491"/>
      <c r="L20" s="497">
        <v>22401</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56764650</v>
      </c>
      <c r="BO23" s="428"/>
      <c r="BP23" s="428"/>
      <c r="BQ23" s="428"/>
      <c r="BR23" s="428"/>
      <c r="BS23" s="428"/>
      <c r="BT23" s="428"/>
      <c r="BU23" s="429"/>
      <c r="BV23" s="427">
        <v>57001312</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169</v>
      </c>
      <c r="F24" s="401"/>
      <c r="G24" s="401"/>
      <c r="H24" s="401"/>
      <c r="I24" s="401"/>
      <c r="J24" s="401"/>
      <c r="K24" s="402"/>
      <c r="L24" s="403">
        <v>1</v>
      </c>
      <c r="M24" s="404"/>
      <c r="N24" s="404"/>
      <c r="O24" s="404"/>
      <c r="P24" s="405"/>
      <c r="Q24" s="403">
        <v>7500</v>
      </c>
      <c r="R24" s="404"/>
      <c r="S24" s="404"/>
      <c r="T24" s="404"/>
      <c r="U24" s="404"/>
      <c r="V24" s="405"/>
      <c r="W24" s="469"/>
      <c r="X24" s="460"/>
      <c r="Y24" s="461"/>
      <c r="Z24" s="400" t="s">
        <v>170</v>
      </c>
      <c r="AA24" s="401"/>
      <c r="AB24" s="401"/>
      <c r="AC24" s="401"/>
      <c r="AD24" s="401"/>
      <c r="AE24" s="401"/>
      <c r="AF24" s="401"/>
      <c r="AG24" s="402"/>
      <c r="AH24" s="403">
        <v>874</v>
      </c>
      <c r="AI24" s="404"/>
      <c r="AJ24" s="404"/>
      <c r="AK24" s="404"/>
      <c r="AL24" s="405"/>
      <c r="AM24" s="403">
        <v>2709400</v>
      </c>
      <c r="AN24" s="404"/>
      <c r="AO24" s="404"/>
      <c r="AP24" s="404"/>
      <c r="AQ24" s="404"/>
      <c r="AR24" s="405"/>
      <c r="AS24" s="403">
        <v>3100</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31674115</v>
      </c>
      <c r="BO24" s="428"/>
      <c r="BP24" s="428"/>
      <c r="BQ24" s="428"/>
      <c r="BR24" s="428"/>
      <c r="BS24" s="428"/>
      <c r="BT24" s="428"/>
      <c r="BU24" s="429"/>
      <c r="BV24" s="427">
        <v>32875088</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172</v>
      </c>
      <c r="F25" s="401"/>
      <c r="G25" s="401"/>
      <c r="H25" s="401"/>
      <c r="I25" s="401"/>
      <c r="J25" s="401"/>
      <c r="K25" s="402"/>
      <c r="L25" s="403">
        <v>2</v>
      </c>
      <c r="M25" s="404"/>
      <c r="N25" s="404"/>
      <c r="O25" s="404"/>
      <c r="P25" s="405"/>
      <c r="Q25" s="403">
        <v>5850</v>
      </c>
      <c r="R25" s="404"/>
      <c r="S25" s="404"/>
      <c r="T25" s="404"/>
      <c r="U25" s="404"/>
      <c r="V25" s="405"/>
      <c r="W25" s="469"/>
      <c r="X25" s="460"/>
      <c r="Y25" s="461"/>
      <c r="Z25" s="400" t="s">
        <v>173</v>
      </c>
      <c r="AA25" s="401"/>
      <c r="AB25" s="401"/>
      <c r="AC25" s="401"/>
      <c r="AD25" s="401"/>
      <c r="AE25" s="401"/>
      <c r="AF25" s="401"/>
      <c r="AG25" s="402"/>
      <c r="AH25" s="403">
        <v>181</v>
      </c>
      <c r="AI25" s="404"/>
      <c r="AJ25" s="404"/>
      <c r="AK25" s="404"/>
      <c r="AL25" s="405"/>
      <c r="AM25" s="403">
        <v>582820</v>
      </c>
      <c r="AN25" s="404"/>
      <c r="AO25" s="404"/>
      <c r="AP25" s="404"/>
      <c r="AQ25" s="404"/>
      <c r="AR25" s="405"/>
      <c r="AS25" s="403">
        <v>3220</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3676589</v>
      </c>
      <c r="BO25" s="423"/>
      <c r="BP25" s="423"/>
      <c r="BQ25" s="423"/>
      <c r="BR25" s="423"/>
      <c r="BS25" s="423"/>
      <c r="BT25" s="423"/>
      <c r="BU25" s="424"/>
      <c r="BV25" s="422">
        <v>4356577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175</v>
      </c>
      <c r="F26" s="401"/>
      <c r="G26" s="401"/>
      <c r="H26" s="401"/>
      <c r="I26" s="401"/>
      <c r="J26" s="401"/>
      <c r="K26" s="402"/>
      <c r="L26" s="403">
        <v>1</v>
      </c>
      <c r="M26" s="404"/>
      <c r="N26" s="404"/>
      <c r="O26" s="404"/>
      <c r="P26" s="405"/>
      <c r="Q26" s="403">
        <v>5300</v>
      </c>
      <c r="R26" s="404"/>
      <c r="S26" s="404"/>
      <c r="T26" s="404"/>
      <c r="U26" s="404"/>
      <c r="V26" s="405"/>
      <c r="W26" s="469"/>
      <c r="X26" s="460"/>
      <c r="Y26" s="461"/>
      <c r="Z26" s="400" t="s">
        <v>176</v>
      </c>
      <c r="AA26" s="482"/>
      <c r="AB26" s="482"/>
      <c r="AC26" s="482"/>
      <c r="AD26" s="482"/>
      <c r="AE26" s="482"/>
      <c r="AF26" s="482"/>
      <c r="AG26" s="483"/>
      <c r="AH26" s="403">
        <v>64</v>
      </c>
      <c r="AI26" s="404"/>
      <c r="AJ26" s="404"/>
      <c r="AK26" s="404"/>
      <c r="AL26" s="405"/>
      <c r="AM26" s="403">
        <v>180992</v>
      </c>
      <c r="AN26" s="404"/>
      <c r="AO26" s="404"/>
      <c r="AP26" s="404"/>
      <c r="AQ26" s="404"/>
      <c r="AR26" s="405"/>
      <c r="AS26" s="403">
        <v>2828</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130</v>
      </c>
      <c r="BO26" s="428"/>
      <c r="BP26" s="428"/>
      <c r="BQ26" s="428"/>
      <c r="BR26" s="428"/>
      <c r="BS26" s="428"/>
      <c r="BT26" s="428"/>
      <c r="BU26" s="429"/>
      <c r="BV26" s="427" t="s">
        <v>130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178</v>
      </c>
      <c r="F27" s="401"/>
      <c r="G27" s="401"/>
      <c r="H27" s="401"/>
      <c r="I27" s="401"/>
      <c r="J27" s="401"/>
      <c r="K27" s="402"/>
      <c r="L27" s="403">
        <v>1</v>
      </c>
      <c r="M27" s="404"/>
      <c r="N27" s="404"/>
      <c r="O27" s="404"/>
      <c r="P27" s="405"/>
      <c r="Q27" s="403">
        <v>3479</v>
      </c>
      <c r="R27" s="404"/>
      <c r="S27" s="404"/>
      <c r="T27" s="404"/>
      <c r="U27" s="404"/>
      <c r="V27" s="405"/>
      <c r="W27" s="469"/>
      <c r="X27" s="460"/>
      <c r="Y27" s="461"/>
      <c r="Z27" s="400" t="s">
        <v>179</v>
      </c>
      <c r="AA27" s="401"/>
      <c r="AB27" s="401"/>
      <c r="AC27" s="401"/>
      <c r="AD27" s="401"/>
      <c r="AE27" s="401"/>
      <c r="AF27" s="401"/>
      <c r="AG27" s="402"/>
      <c r="AH27" s="403">
        <v>7</v>
      </c>
      <c r="AI27" s="404"/>
      <c r="AJ27" s="404"/>
      <c r="AK27" s="404"/>
      <c r="AL27" s="405"/>
      <c r="AM27" s="403">
        <v>25380</v>
      </c>
      <c r="AN27" s="404"/>
      <c r="AO27" s="404"/>
      <c r="AP27" s="404"/>
      <c r="AQ27" s="404"/>
      <c r="AR27" s="405"/>
      <c r="AS27" s="403">
        <v>3626</v>
      </c>
      <c r="AT27" s="404"/>
      <c r="AU27" s="404"/>
      <c r="AV27" s="404"/>
      <c r="AW27" s="404"/>
      <c r="AX27" s="406"/>
      <c r="AY27" s="433" t="s">
        <v>180</v>
      </c>
      <c r="AZ27" s="434"/>
      <c r="BA27" s="434"/>
      <c r="BB27" s="434"/>
      <c r="BC27" s="434"/>
      <c r="BD27" s="434"/>
      <c r="BE27" s="434"/>
      <c r="BF27" s="434"/>
      <c r="BG27" s="434"/>
      <c r="BH27" s="434"/>
      <c r="BI27" s="434"/>
      <c r="BJ27" s="434"/>
      <c r="BK27" s="434"/>
      <c r="BL27" s="434"/>
      <c r="BM27" s="435"/>
      <c r="BN27" s="430">
        <v>1004502</v>
      </c>
      <c r="BO27" s="431"/>
      <c r="BP27" s="431"/>
      <c r="BQ27" s="431"/>
      <c r="BR27" s="431"/>
      <c r="BS27" s="431"/>
      <c r="BT27" s="431"/>
      <c r="BU27" s="432"/>
      <c r="BV27" s="430">
        <v>1004330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181</v>
      </c>
      <c r="F28" s="401"/>
      <c r="G28" s="401"/>
      <c r="H28" s="401"/>
      <c r="I28" s="401"/>
      <c r="J28" s="401"/>
      <c r="K28" s="402"/>
      <c r="L28" s="403">
        <v>1</v>
      </c>
      <c r="M28" s="404"/>
      <c r="N28" s="404"/>
      <c r="O28" s="404"/>
      <c r="P28" s="405"/>
      <c r="Q28" s="403">
        <v>2851</v>
      </c>
      <c r="R28" s="404"/>
      <c r="S28" s="404"/>
      <c r="T28" s="404"/>
      <c r="U28" s="404"/>
      <c r="V28" s="405"/>
      <c r="W28" s="469"/>
      <c r="X28" s="460"/>
      <c r="Y28" s="461"/>
      <c r="Z28" s="400" t="s">
        <v>182</v>
      </c>
      <c r="AA28" s="401"/>
      <c r="AB28" s="401"/>
      <c r="AC28" s="401"/>
      <c r="AD28" s="401"/>
      <c r="AE28" s="401"/>
      <c r="AF28" s="401"/>
      <c r="AG28" s="402"/>
      <c r="AH28" s="403">
        <v>5</v>
      </c>
      <c r="AI28" s="404"/>
      <c r="AJ28" s="404"/>
      <c r="AK28" s="404"/>
      <c r="AL28" s="405"/>
      <c r="AM28" s="403">
        <v>9120</v>
      </c>
      <c r="AN28" s="404"/>
      <c r="AO28" s="404"/>
      <c r="AP28" s="404"/>
      <c r="AQ28" s="404"/>
      <c r="AR28" s="405"/>
      <c r="AS28" s="403">
        <v>1824</v>
      </c>
      <c r="AT28" s="404"/>
      <c r="AU28" s="404"/>
      <c r="AV28" s="404"/>
      <c r="AW28" s="404"/>
      <c r="AX28" s="406"/>
      <c r="AY28" s="410" t="s">
        <v>183</v>
      </c>
      <c r="AZ28" s="411"/>
      <c r="BA28" s="411"/>
      <c r="BB28" s="412"/>
      <c r="BC28" s="419" t="s">
        <v>48</v>
      </c>
      <c r="BD28" s="420"/>
      <c r="BE28" s="420"/>
      <c r="BF28" s="420"/>
      <c r="BG28" s="420"/>
      <c r="BH28" s="420"/>
      <c r="BI28" s="420"/>
      <c r="BJ28" s="420"/>
      <c r="BK28" s="420"/>
      <c r="BL28" s="420"/>
      <c r="BM28" s="421"/>
      <c r="BN28" s="422">
        <v>7739947</v>
      </c>
      <c r="BO28" s="423"/>
      <c r="BP28" s="423"/>
      <c r="BQ28" s="423"/>
      <c r="BR28" s="423"/>
      <c r="BS28" s="423"/>
      <c r="BT28" s="423"/>
      <c r="BU28" s="424"/>
      <c r="BV28" s="422">
        <v>7177721</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184</v>
      </c>
      <c r="F29" s="401"/>
      <c r="G29" s="401"/>
      <c r="H29" s="401"/>
      <c r="I29" s="401"/>
      <c r="J29" s="401"/>
      <c r="K29" s="402"/>
      <c r="L29" s="403">
        <v>20</v>
      </c>
      <c r="M29" s="404"/>
      <c r="N29" s="404"/>
      <c r="O29" s="404"/>
      <c r="P29" s="405"/>
      <c r="Q29" s="403">
        <v>2682</v>
      </c>
      <c r="R29" s="404"/>
      <c r="S29" s="404"/>
      <c r="T29" s="404"/>
      <c r="U29" s="404"/>
      <c r="V29" s="405"/>
      <c r="W29" s="470"/>
      <c r="X29" s="471"/>
      <c r="Y29" s="472"/>
      <c r="Z29" s="400" t="s">
        <v>185</v>
      </c>
      <c r="AA29" s="401"/>
      <c r="AB29" s="401"/>
      <c r="AC29" s="401"/>
      <c r="AD29" s="401"/>
      <c r="AE29" s="401"/>
      <c r="AF29" s="401"/>
      <c r="AG29" s="402"/>
      <c r="AH29" s="403">
        <v>886</v>
      </c>
      <c r="AI29" s="404"/>
      <c r="AJ29" s="404"/>
      <c r="AK29" s="404"/>
      <c r="AL29" s="405"/>
      <c r="AM29" s="403">
        <v>2743900</v>
      </c>
      <c r="AN29" s="404"/>
      <c r="AO29" s="404"/>
      <c r="AP29" s="404"/>
      <c r="AQ29" s="404"/>
      <c r="AR29" s="405"/>
      <c r="AS29" s="403">
        <v>3097</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1802048</v>
      </c>
      <c r="BO29" s="428"/>
      <c r="BP29" s="428"/>
      <c r="BQ29" s="428"/>
      <c r="BR29" s="428"/>
      <c r="BS29" s="428"/>
      <c r="BT29" s="428"/>
      <c r="BU29" s="429"/>
      <c r="BV29" s="427">
        <v>2053670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91.7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10274764</v>
      </c>
      <c r="BO30" s="431"/>
      <c r="BP30" s="431"/>
      <c r="BQ30" s="431"/>
      <c r="BR30" s="431"/>
      <c r="BS30" s="431"/>
      <c r="BT30" s="431"/>
      <c r="BU30" s="432"/>
      <c r="BV30" s="430">
        <v>11123242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194</v>
      </c>
      <c r="V33" s="390"/>
      <c r="W33" s="389" t="s">
        <v>196</v>
      </c>
      <c r="X33" s="389"/>
      <c r="Y33" s="389"/>
      <c r="Z33" s="389"/>
      <c r="AA33" s="389"/>
      <c r="AB33" s="389"/>
      <c r="AC33" s="389"/>
      <c r="AD33" s="389"/>
      <c r="AE33" s="389"/>
      <c r="AF33" s="389"/>
      <c r="AG33" s="389"/>
      <c r="AH33" s="389"/>
      <c r="AI33" s="389"/>
      <c r="AJ33" s="389"/>
      <c r="AK33" s="389"/>
      <c r="AL33" s="215"/>
      <c r="AM33" s="390" t="s">
        <v>194</v>
      </c>
      <c r="AN33" s="390"/>
      <c r="AO33" s="389" t="s">
        <v>196</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194</v>
      </c>
      <c r="CP33" s="390"/>
      <c r="CQ33" s="389" t="s">
        <v>200</v>
      </c>
      <c r="CR33" s="389"/>
      <c r="CS33" s="389"/>
      <c r="CT33" s="389"/>
      <c r="CU33" s="389"/>
      <c r="CV33" s="389"/>
      <c r="CW33" s="389"/>
      <c r="CX33" s="389"/>
      <c r="CY33" s="389"/>
      <c r="CZ33" s="389"/>
      <c r="DA33" s="389"/>
      <c r="DB33" s="389"/>
      <c r="DC33" s="389"/>
      <c r="DD33" s="389"/>
      <c r="DE33" s="389"/>
      <c r="DF33" s="215"/>
      <c r="DG33" s="388" t="s">
        <v>201</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IF('各会計、関係団体の財政状況及び健全化判断比率'!B33="","",'各会計、関係団体の財政状況及び健全化判断比率'!B33)</f>
        <v>病院事業会計</v>
      </c>
      <c r="AP34" s="385"/>
      <c r="AQ34" s="385"/>
      <c r="AR34" s="385"/>
      <c r="AS34" s="385"/>
      <c r="AT34" s="385"/>
      <c r="AU34" s="385"/>
      <c r="AV34" s="385"/>
      <c r="AW34" s="385"/>
      <c r="AX34" s="385"/>
      <c r="AY34" s="385"/>
      <c r="AZ34" s="385"/>
      <c r="BA34" s="385"/>
      <c r="BB34" s="385"/>
      <c r="BC34" s="385"/>
      <c r="BD34" s="213"/>
      <c r="BE34" s="386">
        <f>IF(BG34="","",MAX(C34:D43,U34:V43,AM34:AN43)+1)</f>
        <v>9</v>
      </c>
      <c r="BF34" s="386"/>
      <c r="BG34" s="385" t="str">
        <f>IF('各会計、関係団体の財政状況及び健全化判断比率'!B35="","",'各会計、関係団体の財政状況及び健全化判断比率'!B35)</f>
        <v>下水道特別会計</v>
      </c>
      <c r="BH34" s="385"/>
      <c r="BI34" s="385"/>
      <c r="BJ34" s="385"/>
      <c r="BK34" s="385"/>
      <c r="BL34" s="385"/>
      <c r="BM34" s="385"/>
      <c r="BN34" s="385"/>
      <c r="BO34" s="385"/>
      <c r="BP34" s="385"/>
      <c r="BQ34" s="385"/>
      <c r="BR34" s="385"/>
      <c r="BS34" s="385"/>
      <c r="BT34" s="385"/>
      <c r="BU34" s="385"/>
      <c r="BV34" s="213"/>
      <c r="BW34" s="386">
        <f>IF(BY34="","",MAX(C34:D43,U34:V43,AM34:AN43,BE34:BF43)+1)</f>
        <v>11</v>
      </c>
      <c r="BX34" s="386"/>
      <c r="BY34" s="385" t="str">
        <f>IF('各会計、関係団体の財政状況及び健全化判断比率'!B68="","",'各会計、関係団体の財政状況及び健全化判断比率'!B68)</f>
        <v>新潟県市町村総合事務組合
　【一般会計】</v>
      </c>
      <c r="BZ34" s="385"/>
      <c r="CA34" s="385"/>
      <c r="CB34" s="385"/>
      <c r="CC34" s="385"/>
      <c r="CD34" s="385"/>
      <c r="CE34" s="385"/>
      <c r="CF34" s="385"/>
      <c r="CG34" s="385"/>
      <c r="CH34" s="385"/>
      <c r="CI34" s="385"/>
      <c r="CJ34" s="385"/>
      <c r="CK34" s="385"/>
      <c r="CL34" s="385"/>
      <c r="CM34" s="385"/>
      <c r="CN34" s="213"/>
      <c r="CO34" s="386">
        <f>IF(CQ34="","",MAX(C34:D43,U34:V43,AM34:AN43,BE34:BF43,BW34:BX43)+1)</f>
        <v>19</v>
      </c>
      <c r="CP34" s="386"/>
      <c r="CQ34" s="385" t="str">
        <f>IF('各会計、関係団体の財政状況及び健全化判断比率'!BS7="","",'各会計、関係団体の財政状況及び健全化判断比率'!BS7)</f>
        <v>両津温泉</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f t="shared" ref="AM35:AM43" si="0">IF(AO35="","",AM34+1)</f>
        <v>8</v>
      </c>
      <c r="AN35" s="386"/>
      <c r="AO35" s="385" t="str">
        <f>IF('各会計、関係団体の財政状況及び健全化判断比率'!B34="","",'各会計、関係団体の財政状況及び健全化判断比率'!B34)</f>
        <v>水道事業会計</v>
      </c>
      <c r="AP35" s="385"/>
      <c r="AQ35" s="385"/>
      <c r="AR35" s="385"/>
      <c r="AS35" s="385"/>
      <c r="AT35" s="385"/>
      <c r="AU35" s="385"/>
      <c r="AV35" s="385"/>
      <c r="AW35" s="385"/>
      <c r="AX35" s="385"/>
      <c r="AY35" s="385"/>
      <c r="AZ35" s="385"/>
      <c r="BA35" s="385"/>
      <c r="BB35" s="385"/>
      <c r="BC35" s="385"/>
      <c r="BD35" s="213"/>
      <c r="BE35" s="386">
        <f t="shared" ref="BE35:BE43" si="1">IF(BG35="","",BE34+1)</f>
        <v>10</v>
      </c>
      <c r="BF35" s="386"/>
      <c r="BG35" s="385" t="str">
        <f>IF('各会計、関係団体の財政状況及び健全化判断比率'!B36="","",'各会計、関係団体の財政状況及び健全化判断比率'!B36)</f>
        <v>小水力発電特別会計</v>
      </c>
      <c r="BH35" s="385"/>
      <c r="BI35" s="385"/>
      <c r="BJ35" s="385"/>
      <c r="BK35" s="385"/>
      <c r="BL35" s="385"/>
      <c r="BM35" s="385"/>
      <c r="BN35" s="385"/>
      <c r="BO35" s="385"/>
      <c r="BP35" s="385"/>
      <c r="BQ35" s="385"/>
      <c r="BR35" s="385"/>
      <c r="BS35" s="385"/>
      <c r="BT35" s="385"/>
      <c r="BU35" s="385"/>
      <c r="BV35" s="213"/>
      <c r="BW35" s="386">
        <f t="shared" ref="BW35:BW43" si="2">IF(BY35="","",BW34+1)</f>
        <v>12</v>
      </c>
      <c r="BX35" s="386"/>
      <c r="BY35" s="385" t="str">
        <f>IF('各会計、関係団体の財政状況及び健全化判断比率'!B69="","",'各会計、関係団体の財政状況及び健全化判断比率'!B69)</f>
        <v>新潟県市町村総合事務組合
　【職員退職手当支給事業特別会計】</v>
      </c>
      <c r="BZ35" s="385"/>
      <c r="CA35" s="385"/>
      <c r="CB35" s="385"/>
      <c r="CC35" s="385"/>
      <c r="CD35" s="385"/>
      <c r="CE35" s="385"/>
      <c r="CF35" s="385"/>
      <c r="CG35" s="385"/>
      <c r="CH35" s="385"/>
      <c r="CI35" s="385"/>
      <c r="CJ35" s="385"/>
      <c r="CK35" s="385"/>
      <c r="CL35" s="385"/>
      <c r="CM35" s="385"/>
      <c r="CN35" s="213"/>
      <c r="CO35" s="386">
        <f t="shared" ref="CO35:CO43" si="3">IF(CQ35="","",CO34+1)</f>
        <v>20</v>
      </c>
      <c r="CP35" s="386"/>
      <c r="CQ35" s="385" t="str">
        <f>IF('各会計、関係団体の財政状況及び健全化判断比率'!BS8="","",'各会計、関係団体の財政状況及び健全化判断比率'!BS8)</f>
        <v>佐渡市土地開発公社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介護保険特別会計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13</v>
      </c>
      <c r="BX36" s="386"/>
      <c r="BY36" s="385" t="str">
        <f>IF('各会計、関係団体の財政状況及び健全化判断比率'!B70="","",'各会計、関係団体の財政状況及び健全化判断比率'!B70)</f>
        <v>新潟県市町村総合事務組合
　【消防団員等公務災害補償事業特別会計】</v>
      </c>
      <c r="BZ36" s="385"/>
      <c r="CA36" s="385"/>
      <c r="CB36" s="385"/>
      <c r="CC36" s="385"/>
      <c r="CD36" s="385"/>
      <c r="CE36" s="385"/>
      <c r="CF36" s="385"/>
      <c r="CG36" s="385"/>
      <c r="CH36" s="385"/>
      <c r="CI36" s="385"/>
      <c r="CJ36" s="385"/>
      <c r="CK36" s="385"/>
      <c r="CL36" s="385"/>
      <c r="CM36" s="385"/>
      <c r="CN36" s="213"/>
      <c r="CO36" s="386">
        <f t="shared" si="3"/>
        <v>21</v>
      </c>
      <c r="CP36" s="386"/>
      <c r="CQ36" s="385" t="str">
        <f>IF('各会計、関係団体の財政状況及び健全化判断比率'!BS9="","",'各会計、関係団体の財政状況及び健全化判断比率'!BS9)</f>
        <v>真野自然活用村公社</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歌代の里特別会計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14</v>
      </c>
      <c r="BX37" s="386"/>
      <c r="BY37" s="385" t="str">
        <f>IF('各会計、関係団体の財政状況及び健全化判断比率'!B71="","",'各会計、関係団体の財政状況及び健全化判断比率'!B71)</f>
        <v>新潟県市町村総合事務組合
　【消防賞じゅつ金支給事業特別会計】</v>
      </c>
      <c r="BZ37" s="385"/>
      <c r="CA37" s="385"/>
      <c r="CB37" s="385"/>
      <c r="CC37" s="385"/>
      <c r="CD37" s="385"/>
      <c r="CE37" s="385"/>
      <c r="CF37" s="385"/>
      <c r="CG37" s="385"/>
      <c r="CH37" s="385"/>
      <c r="CI37" s="385"/>
      <c r="CJ37" s="385"/>
      <c r="CK37" s="385"/>
      <c r="CL37" s="385"/>
      <c r="CM37" s="385"/>
      <c r="CN37" s="213"/>
      <c r="CO37" s="386">
        <f t="shared" si="3"/>
        <v>22</v>
      </c>
      <c r="CP37" s="386"/>
      <c r="CQ37" s="385" t="str">
        <f>IF('各会計、関係団体の財政状況及び健全化判断比率'!BS10="","",'各会計、関係団体の財政状況及び健全化判断比率'!BS10)</f>
        <v>羽茂農業振興公社</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6</v>
      </c>
      <c r="V38" s="386"/>
      <c r="W38" s="385" t="str">
        <f>IF('各会計、関係団体の財政状況及び健全化判断比率'!B32="","",'各会計、関係団体の財政状況及び健全化判断比率'!B32)</f>
        <v>すこやか両津特別会計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15</v>
      </c>
      <c r="BX38" s="386"/>
      <c r="BY38" s="385" t="str">
        <f>IF('各会計、関係団体の財政状況及び健全化判断比率'!B72="","",'各会計、関係団体の財政状況及び健全化判断比率'!B72)</f>
        <v>新潟県市町村総合事務組合
　【非常勤職員公務災害補償等特別会計】</v>
      </c>
      <c r="BZ38" s="385"/>
      <c r="CA38" s="385"/>
      <c r="CB38" s="385"/>
      <c r="CC38" s="385"/>
      <c r="CD38" s="385"/>
      <c r="CE38" s="385"/>
      <c r="CF38" s="385"/>
      <c r="CG38" s="385"/>
      <c r="CH38" s="385"/>
      <c r="CI38" s="385"/>
      <c r="CJ38" s="385"/>
      <c r="CK38" s="385"/>
      <c r="CL38" s="385"/>
      <c r="CM38" s="385"/>
      <c r="CN38" s="213"/>
      <c r="CO38" s="386">
        <f t="shared" si="3"/>
        <v>23</v>
      </c>
      <c r="CP38" s="386"/>
      <c r="CQ38" s="385" t="str">
        <f>IF('各会計、関係団体の財政状況及び健全化判断比率'!BS11="","",'各会計、関係団体の財政状況及び健全化判断比率'!BS11)</f>
        <v>佐渡マリンスポーツ</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16</v>
      </c>
      <c r="BX39" s="386"/>
      <c r="BY39" s="385" t="str">
        <f>IF('各会計、関係団体の財政状況及び健全化判断比率'!B73="","",'各会計、関係団体の財政状況及び健全化判断比率'!B73)</f>
        <v>新潟県市町村総合事務組合
　【交通災害共済事業特別会計】</v>
      </c>
      <c r="BZ39" s="385"/>
      <c r="CA39" s="385"/>
      <c r="CB39" s="385"/>
      <c r="CC39" s="385"/>
      <c r="CD39" s="385"/>
      <c r="CE39" s="385"/>
      <c r="CF39" s="385"/>
      <c r="CG39" s="385"/>
      <c r="CH39" s="385"/>
      <c r="CI39" s="385"/>
      <c r="CJ39" s="385"/>
      <c r="CK39" s="385"/>
      <c r="CL39" s="385"/>
      <c r="CM39" s="385"/>
      <c r="CN39" s="213"/>
      <c r="CO39" s="386">
        <f t="shared" si="3"/>
        <v>24</v>
      </c>
      <c r="CP39" s="386"/>
      <c r="CQ39" s="385" t="str">
        <f>IF('各会計、関係団体の財政状況及び健全化判断比率'!BS12="","",'各会計、関係団体の財政状況及び健全化判断比率'!BS12)</f>
        <v>赤泊振興公社</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17</v>
      </c>
      <c r="BX40" s="386"/>
      <c r="BY40" s="385" t="str">
        <f>IF('各会計、関係団体の財政状況及び健全化判断比率'!B74="","",'各会計、関係団体の財政状況及び健全化判断比率'!B74)</f>
        <v>新潟県後期高齢者医療広域連合
　【一般会計】</v>
      </c>
      <c r="BZ40" s="385"/>
      <c r="CA40" s="385"/>
      <c r="CB40" s="385"/>
      <c r="CC40" s="385"/>
      <c r="CD40" s="385"/>
      <c r="CE40" s="385"/>
      <c r="CF40" s="385"/>
      <c r="CG40" s="385"/>
      <c r="CH40" s="385"/>
      <c r="CI40" s="385"/>
      <c r="CJ40" s="385"/>
      <c r="CK40" s="385"/>
      <c r="CL40" s="385"/>
      <c r="CM40" s="385"/>
      <c r="CN40" s="213"/>
      <c r="CO40" s="386">
        <f t="shared" si="3"/>
        <v>25</v>
      </c>
      <c r="CP40" s="386"/>
      <c r="CQ40" s="385" t="str">
        <f>IF('各会計、関係団体の財政状況及び健全化判断比率'!BS13="","",'各会計、関係団体の財政状況及び健全化判断比率'!BS13)</f>
        <v>両津産業振興公社</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18</v>
      </c>
      <c r="BX41" s="386"/>
      <c r="BY41" s="385" t="str">
        <f>IF('各会計、関係団体の財政状況及び健全化判断比率'!B75="","",'各会計、関係団体の財政状況及び健全化判断比率'!B75)</f>
        <v>新潟県後期高齢者医療広域連合
　【後期高齢者医療特別会計】</v>
      </c>
      <c r="BZ41" s="385"/>
      <c r="CA41" s="385"/>
      <c r="CB41" s="385"/>
      <c r="CC41" s="385"/>
      <c r="CD41" s="385"/>
      <c r="CE41" s="385"/>
      <c r="CF41" s="385"/>
      <c r="CG41" s="385"/>
      <c r="CH41" s="385"/>
      <c r="CI41" s="385"/>
      <c r="CJ41" s="385"/>
      <c r="CK41" s="385"/>
      <c r="CL41" s="385"/>
      <c r="CM41" s="385"/>
      <c r="CN41" s="213"/>
      <c r="CO41" s="386">
        <f t="shared" si="3"/>
        <v>26</v>
      </c>
      <c r="CP41" s="386"/>
      <c r="CQ41" s="385" t="str">
        <f>IF('各会計、関係団体の財政状況及び健全化判断比率'!BS14="","",'各会計、関係団体の財政状況及び健全化判断比率'!BS14)</f>
        <v>佐渡市スポーツ協会</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f t="shared" si="3"/>
        <v>27</v>
      </c>
      <c r="CP42" s="386"/>
      <c r="CQ42" s="385" t="str">
        <f>IF('各会計、関係団体の財政状況及び健全化判断比率'!BS15="","",'各会計、関係団体の財政状況及び健全化判断比率'!BS15)</f>
        <v>佐渡観光交流機構</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f t="shared" si="3"/>
        <v>28</v>
      </c>
      <c r="CP43" s="386"/>
      <c r="CQ43" s="385" t="str">
        <f>IF('各会計、関係団体の財政状況及び健全化判断比率'!BS16="","",'各会計、関係団体の財政状況及び健全化判断比率'!BS16)</f>
        <v>佐渡文化財団</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xb5t1vhelQpdIVX7X69hJ1V0Dd/QNSP3w0yuhEaV0/ZCJpXUWv/qaEbvvRQtoZs6GuuIQA2GFHvIwnB6FbKP0Q==" saltValue="OnWNOXg353nVrs7Jma+TP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210</v>
      </c>
      <c r="DI1" s="756"/>
      <c r="DJ1" s="756"/>
      <c r="DK1" s="756"/>
      <c r="DL1" s="756"/>
      <c r="DM1" s="756"/>
      <c r="DN1" s="757"/>
      <c r="DO1" s="225"/>
      <c r="DP1" s="755" t="s">
        <v>211</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216</v>
      </c>
      <c r="S4" s="698"/>
      <c r="T4" s="698"/>
      <c r="U4" s="698"/>
      <c r="V4" s="698"/>
      <c r="W4" s="698"/>
      <c r="X4" s="698"/>
      <c r="Y4" s="699"/>
      <c r="Z4" s="697" t="s">
        <v>217</v>
      </c>
      <c r="AA4" s="698"/>
      <c r="AB4" s="698"/>
      <c r="AC4" s="699"/>
      <c r="AD4" s="697" t="s">
        <v>218</v>
      </c>
      <c r="AE4" s="698"/>
      <c r="AF4" s="698"/>
      <c r="AG4" s="698"/>
      <c r="AH4" s="698"/>
      <c r="AI4" s="698"/>
      <c r="AJ4" s="698"/>
      <c r="AK4" s="699"/>
      <c r="AL4" s="697" t="s">
        <v>217</v>
      </c>
      <c r="AM4" s="698"/>
      <c r="AN4" s="698"/>
      <c r="AO4" s="699"/>
      <c r="AP4" s="758" t="s">
        <v>219</v>
      </c>
      <c r="AQ4" s="758"/>
      <c r="AR4" s="758"/>
      <c r="AS4" s="758"/>
      <c r="AT4" s="758"/>
      <c r="AU4" s="758"/>
      <c r="AV4" s="758"/>
      <c r="AW4" s="758"/>
      <c r="AX4" s="758"/>
      <c r="AY4" s="758"/>
      <c r="AZ4" s="758"/>
      <c r="BA4" s="758"/>
      <c r="BB4" s="758"/>
      <c r="BC4" s="758"/>
      <c r="BD4" s="758"/>
      <c r="BE4" s="758"/>
      <c r="BF4" s="758"/>
      <c r="BG4" s="758" t="s">
        <v>220</v>
      </c>
      <c r="BH4" s="758"/>
      <c r="BI4" s="758"/>
      <c r="BJ4" s="758"/>
      <c r="BK4" s="758"/>
      <c r="BL4" s="758"/>
      <c r="BM4" s="758"/>
      <c r="BN4" s="758"/>
      <c r="BO4" s="758" t="s">
        <v>217</v>
      </c>
      <c r="BP4" s="758"/>
      <c r="BQ4" s="758"/>
      <c r="BR4" s="758"/>
      <c r="BS4" s="758" t="s">
        <v>221</v>
      </c>
      <c r="BT4" s="758"/>
      <c r="BU4" s="758"/>
      <c r="BV4" s="758"/>
      <c r="BW4" s="758"/>
      <c r="BX4" s="758"/>
      <c r="BY4" s="758"/>
      <c r="BZ4" s="758"/>
      <c r="CA4" s="758"/>
      <c r="CB4" s="758"/>
      <c r="CD4" s="740" t="s">
        <v>222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223</v>
      </c>
      <c r="C5" s="723"/>
      <c r="D5" s="723"/>
      <c r="E5" s="723"/>
      <c r="F5" s="723"/>
      <c r="G5" s="723"/>
      <c r="H5" s="723"/>
      <c r="I5" s="723"/>
      <c r="J5" s="723"/>
      <c r="K5" s="723"/>
      <c r="L5" s="723"/>
      <c r="M5" s="723"/>
      <c r="N5" s="723"/>
      <c r="O5" s="723"/>
      <c r="P5" s="723"/>
      <c r="Q5" s="724"/>
      <c r="R5" s="688">
        <v>5120230</v>
      </c>
      <c r="S5" s="689"/>
      <c r="T5" s="689"/>
      <c r="U5" s="689"/>
      <c r="V5" s="689"/>
      <c r="W5" s="689"/>
      <c r="X5" s="689"/>
      <c r="Y5" s="735"/>
      <c r="Z5" s="753">
        <v>10.7</v>
      </c>
      <c r="AA5" s="753"/>
      <c r="AB5" s="753"/>
      <c r="AC5" s="753"/>
      <c r="AD5" s="754">
        <v>5120230</v>
      </c>
      <c r="AE5" s="754"/>
      <c r="AF5" s="754"/>
      <c r="AG5" s="754"/>
      <c r="AH5" s="754"/>
      <c r="AI5" s="754"/>
      <c r="AJ5" s="754"/>
      <c r="AK5" s="754"/>
      <c r="AL5" s="736">
        <v>19.8</v>
      </c>
      <c r="AM5" s="705"/>
      <c r="AN5" s="705"/>
      <c r="AO5" s="737"/>
      <c r="AP5" s="722" t="s">
        <v>224</v>
      </c>
      <c r="AQ5" s="723"/>
      <c r="AR5" s="723"/>
      <c r="AS5" s="723"/>
      <c r="AT5" s="723"/>
      <c r="AU5" s="723"/>
      <c r="AV5" s="723"/>
      <c r="AW5" s="723"/>
      <c r="AX5" s="723"/>
      <c r="AY5" s="723"/>
      <c r="AZ5" s="723"/>
      <c r="BA5" s="723"/>
      <c r="BB5" s="723"/>
      <c r="BC5" s="723"/>
      <c r="BD5" s="723"/>
      <c r="BE5" s="723"/>
      <c r="BF5" s="724"/>
      <c r="BG5" s="623">
        <v>5094609</v>
      </c>
      <c r="BH5" s="626"/>
      <c r="BI5" s="626"/>
      <c r="BJ5" s="626"/>
      <c r="BK5" s="626"/>
      <c r="BL5" s="626"/>
      <c r="BM5" s="626"/>
      <c r="BN5" s="627"/>
      <c r="BO5" s="685">
        <v>99.5</v>
      </c>
      <c r="BP5" s="685"/>
      <c r="BQ5" s="685"/>
      <c r="BR5" s="685"/>
      <c r="BS5" s="686">
        <v>31651</v>
      </c>
      <c r="BT5" s="686"/>
      <c r="BU5" s="686"/>
      <c r="BV5" s="686"/>
      <c r="BW5" s="686"/>
      <c r="BX5" s="686"/>
      <c r="BY5" s="686"/>
      <c r="BZ5" s="686"/>
      <c r="CA5" s="686"/>
      <c r="CB5" s="727"/>
      <c r="CD5" s="740" t="s">
        <v>219</v>
      </c>
      <c r="CE5" s="741"/>
      <c r="CF5" s="741"/>
      <c r="CG5" s="741"/>
      <c r="CH5" s="741"/>
      <c r="CI5" s="741"/>
      <c r="CJ5" s="741"/>
      <c r="CK5" s="741"/>
      <c r="CL5" s="741"/>
      <c r="CM5" s="741"/>
      <c r="CN5" s="741"/>
      <c r="CO5" s="741"/>
      <c r="CP5" s="741"/>
      <c r="CQ5" s="742"/>
      <c r="CR5" s="740" t="s">
        <v>225</v>
      </c>
      <c r="CS5" s="741"/>
      <c r="CT5" s="741"/>
      <c r="CU5" s="741"/>
      <c r="CV5" s="741"/>
      <c r="CW5" s="741"/>
      <c r="CX5" s="741"/>
      <c r="CY5" s="742"/>
      <c r="CZ5" s="740" t="s">
        <v>217</v>
      </c>
      <c r="DA5" s="741"/>
      <c r="DB5" s="741"/>
      <c r="DC5" s="742"/>
      <c r="DD5" s="740" t="s">
        <v>226</v>
      </c>
      <c r="DE5" s="741"/>
      <c r="DF5" s="741"/>
      <c r="DG5" s="741"/>
      <c r="DH5" s="741"/>
      <c r="DI5" s="741"/>
      <c r="DJ5" s="741"/>
      <c r="DK5" s="741"/>
      <c r="DL5" s="741"/>
      <c r="DM5" s="741"/>
      <c r="DN5" s="741"/>
      <c r="DO5" s="741"/>
      <c r="DP5" s="742"/>
      <c r="DQ5" s="740" t="s">
        <v>227</v>
      </c>
      <c r="DR5" s="741"/>
      <c r="DS5" s="741"/>
      <c r="DT5" s="741"/>
      <c r="DU5" s="741"/>
      <c r="DV5" s="741"/>
      <c r="DW5" s="741"/>
      <c r="DX5" s="741"/>
      <c r="DY5" s="741"/>
      <c r="DZ5" s="741"/>
      <c r="EA5" s="741"/>
      <c r="EB5" s="741"/>
      <c r="EC5" s="742"/>
    </row>
    <row r="6" spans="2:143" ht="11.25" customHeight="1">
      <c r="B6" s="620" t="s">
        <v>228</v>
      </c>
      <c r="C6" s="621"/>
      <c r="D6" s="621"/>
      <c r="E6" s="621"/>
      <c r="F6" s="621"/>
      <c r="G6" s="621"/>
      <c r="H6" s="621"/>
      <c r="I6" s="621"/>
      <c r="J6" s="621"/>
      <c r="K6" s="621"/>
      <c r="L6" s="621"/>
      <c r="M6" s="621"/>
      <c r="N6" s="621"/>
      <c r="O6" s="621"/>
      <c r="P6" s="621"/>
      <c r="Q6" s="622"/>
      <c r="R6" s="623">
        <v>495230</v>
      </c>
      <c r="S6" s="626"/>
      <c r="T6" s="626"/>
      <c r="U6" s="626"/>
      <c r="V6" s="626"/>
      <c r="W6" s="626"/>
      <c r="X6" s="626"/>
      <c r="Y6" s="627"/>
      <c r="Z6" s="685">
        <v>1</v>
      </c>
      <c r="AA6" s="685"/>
      <c r="AB6" s="685"/>
      <c r="AC6" s="685"/>
      <c r="AD6" s="686">
        <v>495230</v>
      </c>
      <c r="AE6" s="686"/>
      <c r="AF6" s="686"/>
      <c r="AG6" s="686"/>
      <c r="AH6" s="686"/>
      <c r="AI6" s="686"/>
      <c r="AJ6" s="686"/>
      <c r="AK6" s="686"/>
      <c r="AL6" s="628">
        <v>1.9</v>
      </c>
      <c r="AM6" s="629"/>
      <c r="AN6" s="629"/>
      <c r="AO6" s="687"/>
      <c r="AP6" s="620" t="s">
        <v>229</v>
      </c>
      <c r="AQ6" s="621"/>
      <c r="AR6" s="621"/>
      <c r="AS6" s="621"/>
      <c r="AT6" s="621"/>
      <c r="AU6" s="621"/>
      <c r="AV6" s="621"/>
      <c r="AW6" s="621"/>
      <c r="AX6" s="621"/>
      <c r="AY6" s="621"/>
      <c r="AZ6" s="621"/>
      <c r="BA6" s="621"/>
      <c r="BB6" s="621"/>
      <c r="BC6" s="621"/>
      <c r="BD6" s="621"/>
      <c r="BE6" s="621"/>
      <c r="BF6" s="622"/>
      <c r="BG6" s="623">
        <v>5094609</v>
      </c>
      <c r="BH6" s="626"/>
      <c r="BI6" s="626"/>
      <c r="BJ6" s="626"/>
      <c r="BK6" s="626"/>
      <c r="BL6" s="626"/>
      <c r="BM6" s="626"/>
      <c r="BN6" s="627"/>
      <c r="BO6" s="685">
        <v>99.5</v>
      </c>
      <c r="BP6" s="685"/>
      <c r="BQ6" s="685"/>
      <c r="BR6" s="685"/>
      <c r="BS6" s="686">
        <v>31651</v>
      </c>
      <c r="BT6" s="686"/>
      <c r="BU6" s="686"/>
      <c r="BV6" s="686"/>
      <c r="BW6" s="686"/>
      <c r="BX6" s="686"/>
      <c r="BY6" s="686"/>
      <c r="BZ6" s="686"/>
      <c r="CA6" s="686"/>
      <c r="CB6" s="727"/>
      <c r="CD6" s="694" t="s">
        <v>230</v>
      </c>
      <c r="CE6" s="695"/>
      <c r="CF6" s="695"/>
      <c r="CG6" s="695"/>
      <c r="CH6" s="695"/>
      <c r="CI6" s="695"/>
      <c r="CJ6" s="695"/>
      <c r="CK6" s="695"/>
      <c r="CL6" s="695"/>
      <c r="CM6" s="695"/>
      <c r="CN6" s="695"/>
      <c r="CO6" s="695"/>
      <c r="CP6" s="695"/>
      <c r="CQ6" s="696"/>
      <c r="CR6" s="623">
        <v>172277</v>
      </c>
      <c r="CS6" s="626"/>
      <c r="CT6" s="626"/>
      <c r="CU6" s="626"/>
      <c r="CV6" s="626"/>
      <c r="CW6" s="626"/>
      <c r="CX6" s="626"/>
      <c r="CY6" s="627"/>
      <c r="CZ6" s="736">
        <v>0.4</v>
      </c>
      <c r="DA6" s="705"/>
      <c r="DB6" s="705"/>
      <c r="DC6" s="739"/>
      <c r="DD6" s="631">
        <v>375</v>
      </c>
      <c r="DE6" s="626"/>
      <c r="DF6" s="626"/>
      <c r="DG6" s="626"/>
      <c r="DH6" s="626"/>
      <c r="DI6" s="626"/>
      <c r="DJ6" s="626"/>
      <c r="DK6" s="626"/>
      <c r="DL6" s="626"/>
      <c r="DM6" s="626"/>
      <c r="DN6" s="626"/>
      <c r="DO6" s="626"/>
      <c r="DP6" s="627"/>
      <c r="DQ6" s="631">
        <v>172277</v>
      </c>
      <c r="DR6" s="626"/>
      <c r="DS6" s="626"/>
      <c r="DT6" s="626"/>
      <c r="DU6" s="626"/>
      <c r="DV6" s="626"/>
      <c r="DW6" s="626"/>
      <c r="DX6" s="626"/>
      <c r="DY6" s="626"/>
      <c r="DZ6" s="626"/>
      <c r="EA6" s="626"/>
      <c r="EB6" s="626"/>
      <c r="EC6" s="666"/>
    </row>
    <row r="7" spans="2:143" ht="11.25" customHeight="1">
      <c r="B7" s="620" t="s">
        <v>231</v>
      </c>
      <c r="C7" s="621"/>
      <c r="D7" s="621"/>
      <c r="E7" s="621"/>
      <c r="F7" s="621"/>
      <c r="G7" s="621"/>
      <c r="H7" s="621"/>
      <c r="I7" s="621"/>
      <c r="J7" s="621"/>
      <c r="K7" s="621"/>
      <c r="L7" s="621"/>
      <c r="M7" s="621"/>
      <c r="N7" s="621"/>
      <c r="O7" s="621"/>
      <c r="P7" s="621"/>
      <c r="Q7" s="622"/>
      <c r="R7" s="623">
        <v>7855</v>
      </c>
      <c r="S7" s="626"/>
      <c r="T7" s="626"/>
      <c r="U7" s="626"/>
      <c r="V7" s="626"/>
      <c r="W7" s="626"/>
      <c r="X7" s="626"/>
      <c r="Y7" s="627"/>
      <c r="Z7" s="685">
        <v>0</v>
      </c>
      <c r="AA7" s="685"/>
      <c r="AB7" s="685"/>
      <c r="AC7" s="685"/>
      <c r="AD7" s="686">
        <v>7855</v>
      </c>
      <c r="AE7" s="686"/>
      <c r="AF7" s="686"/>
      <c r="AG7" s="686"/>
      <c r="AH7" s="686"/>
      <c r="AI7" s="686"/>
      <c r="AJ7" s="686"/>
      <c r="AK7" s="686"/>
      <c r="AL7" s="628">
        <v>0</v>
      </c>
      <c r="AM7" s="629"/>
      <c r="AN7" s="629"/>
      <c r="AO7" s="687"/>
      <c r="AP7" s="620" t="s">
        <v>232</v>
      </c>
      <c r="AQ7" s="621"/>
      <c r="AR7" s="621"/>
      <c r="AS7" s="621"/>
      <c r="AT7" s="621"/>
      <c r="AU7" s="621"/>
      <c r="AV7" s="621"/>
      <c r="AW7" s="621"/>
      <c r="AX7" s="621"/>
      <c r="AY7" s="621"/>
      <c r="AZ7" s="621"/>
      <c r="BA7" s="621"/>
      <c r="BB7" s="621"/>
      <c r="BC7" s="621"/>
      <c r="BD7" s="621"/>
      <c r="BE7" s="621"/>
      <c r="BF7" s="622"/>
      <c r="BG7" s="623">
        <v>2085931</v>
      </c>
      <c r="BH7" s="626"/>
      <c r="BI7" s="626"/>
      <c r="BJ7" s="626"/>
      <c r="BK7" s="626"/>
      <c r="BL7" s="626"/>
      <c r="BM7" s="626"/>
      <c r="BN7" s="627"/>
      <c r="BO7" s="685">
        <v>40.700000000000003</v>
      </c>
      <c r="BP7" s="685"/>
      <c r="BQ7" s="685"/>
      <c r="BR7" s="685"/>
      <c r="BS7" s="686">
        <v>31651</v>
      </c>
      <c r="BT7" s="686"/>
      <c r="BU7" s="686"/>
      <c r="BV7" s="686"/>
      <c r="BW7" s="686"/>
      <c r="BX7" s="686"/>
      <c r="BY7" s="686"/>
      <c r="BZ7" s="686"/>
      <c r="CA7" s="686"/>
      <c r="CB7" s="727"/>
      <c r="CD7" s="667" t="s">
        <v>233</v>
      </c>
      <c r="CE7" s="664"/>
      <c r="CF7" s="664"/>
      <c r="CG7" s="664"/>
      <c r="CH7" s="664"/>
      <c r="CI7" s="664"/>
      <c r="CJ7" s="664"/>
      <c r="CK7" s="664"/>
      <c r="CL7" s="664"/>
      <c r="CM7" s="664"/>
      <c r="CN7" s="664"/>
      <c r="CO7" s="664"/>
      <c r="CP7" s="664"/>
      <c r="CQ7" s="665"/>
      <c r="CR7" s="623">
        <v>7770531</v>
      </c>
      <c r="CS7" s="626"/>
      <c r="CT7" s="626"/>
      <c r="CU7" s="626"/>
      <c r="CV7" s="626"/>
      <c r="CW7" s="626"/>
      <c r="CX7" s="626"/>
      <c r="CY7" s="627"/>
      <c r="CZ7" s="685">
        <v>16.899999999999999</v>
      </c>
      <c r="DA7" s="685"/>
      <c r="DB7" s="685"/>
      <c r="DC7" s="685"/>
      <c r="DD7" s="631">
        <v>1620507</v>
      </c>
      <c r="DE7" s="626"/>
      <c r="DF7" s="626"/>
      <c r="DG7" s="626"/>
      <c r="DH7" s="626"/>
      <c r="DI7" s="626"/>
      <c r="DJ7" s="626"/>
      <c r="DK7" s="626"/>
      <c r="DL7" s="626"/>
      <c r="DM7" s="626"/>
      <c r="DN7" s="626"/>
      <c r="DO7" s="626"/>
      <c r="DP7" s="627"/>
      <c r="DQ7" s="631">
        <v>4178515</v>
      </c>
      <c r="DR7" s="626"/>
      <c r="DS7" s="626"/>
      <c r="DT7" s="626"/>
      <c r="DU7" s="626"/>
      <c r="DV7" s="626"/>
      <c r="DW7" s="626"/>
      <c r="DX7" s="626"/>
      <c r="DY7" s="626"/>
      <c r="DZ7" s="626"/>
      <c r="EA7" s="626"/>
      <c r="EB7" s="626"/>
      <c r="EC7" s="666"/>
    </row>
    <row r="8" spans="2:143" ht="11.25" customHeight="1">
      <c r="B8" s="620" t="s">
        <v>234</v>
      </c>
      <c r="C8" s="621"/>
      <c r="D8" s="621"/>
      <c r="E8" s="621"/>
      <c r="F8" s="621"/>
      <c r="G8" s="621"/>
      <c r="H8" s="621"/>
      <c r="I8" s="621"/>
      <c r="J8" s="621"/>
      <c r="K8" s="621"/>
      <c r="L8" s="621"/>
      <c r="M8" s="621"/>
      <c r="N8" s="621"/>
      <c r="O8" s="621"/>
      <c r="P8" s="621"/>
      <c r="Q8" s="622"/>
      <c r="R8" s="623">
        <v>15618</v>
      </c>
      <c r="S8" s="626"/>
      <c r="T8" s="626"/>
      <c r="U8" s="626"/>
      <c r="V8" s="626"/>
      <c r="W8" s="626"/>
      <c r="X8" s="626"/>
      <c r="Y8" s="627"/>
      <c r="Z8" s="685">
        <v>0</v>
      </c>
      <c r="AA8" s="685"/>
      <c r="AB8" s="685"/>
      <c r="AC8" s="685"/>
      <c r="AD8" s="686">
        <v>15618</v>
      </c>
      <c r="AE8" s="686"/>
      <c r="AF8" s="686"/>
      <c r="AG8" s="686"/>
      <c r="AH8" s="686"/>
      <c r="AI8" s="686"/>
      <c r="AJ8" s="686"/>
      <c r="AK8" s="686"/>
      <c r="AL8" s="628">
        <v>0.1</v>
      </c>
      <c r="AM8" s="629"/>
      <c r="AN8" s="629"/>
      <c r="AO8" s="687"/>
      <c r="AP8" s="620" t="s">
        <v>235</v>
      </c>
      <c r="AQ8" s="621"/>
      <c r="AR8" s="621"/>
      <c r="AS8" s="621"/>
      <c r="AT8" s="621"/>
      <c r="AU8" s="621"/>
      <c r="AV8" s="621"/>
      <c r="AW8" s="621"/>
      <c r="AX8" s="621"/>
      <c r="AY8" s="621"/>
      <c r="AZ8" s="621"/>
      <c r="BA8" s="621"/>
      <c r="BB8" s="621"/>
      <c r="BC8" s="621"/>
      <c r="BD8" s="621"/>
      <c r="BE8" s="621"/>
      <c r="BF8" s="622"/>
      <c r="BG8" s="623">
        <v>90258</v>
      </c>
      <c r="BH8" s="626"/>
      <c r="BI8" s="626"/>
      <c r="BJ8" s="626"/>
      <c r="BK8" s="626"/>
      <c r="BL8" s="626"/>
      <c r="BM8" s="626"/>
      <c r="BN8" s="627"/>
      <c r="BO8" s="685">
        <v>1.8</v>
      </c>
      <c r="BP8" s="685"/>
      <c r="BQ8" s="685"/>
      <c r="BR8" s="685"/>
      <c r="BS8" s="631" t="s">
        <v>236</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9558973</v>
      </c>
      <c r="CS8" s="626"/>
      <c r="CT8" s="626"/>
      <c r="CU8" s="626"/>
      <c r="CV8" s="626"/>
      <c r="CW8" s="626"/>
      <c r="CX8" s="626"/>
      <c r="CY8" s="627"/>
      <c r="CZ8" s="685">
        <v>20.8</v>
      </c>
      <c r="DA8" s="685"/>
      <c r="DB8" s="685"/>
      <c r="DC8" s="685"/>
      <c r="DD8" s="631">
        <v>156493</v>
      </c>
      <c r="DE8" s="626"/>
      <c r="DF8" s="626"/>
      <c r="DG8" s="626"/>
      <c r="DH8" s="626"/>
      <c r="DI8" s="626"/>
      <c r="DJ8" s="626"/>
      <c r="DK8" s="626"/>
      <c r="DL8" s="626"/>
      <c r="DM8" s="626"/>
      <c r="DN8" s="626"/>
      <c r="DO8" s="626"/>
      <c r="DP8" s="627"/>
      <c r="DQ8" s="631">
        <v>5824668</v>
      </c>
      <c r="DR8" s="626"/>
      <c r="DS8" s="626"/>
      <c r="DT8" s="626"/>
      <c r="DU8" s="626"/>
      <c r="DV8" s="626"/>
      <c r="DW8" s="626"/>
      <c r="DX8" s="626"/>
      <c r="DY8" s="626"/>
      <c r="DZ8" s="626"/>
      <c r="EA8" s="626"/>
      <c r="EB8" s="626"/>
      <c r="EC8" s="666"/>
    </row>
    <row r="9" spans="2:143" ht="11.25" customHeight="1">
      <c r="B9" s="620" t="s">
        <v>238</v>
      </c>
      <c r="C9" s="621"/>
      <c r="D9" s="621"/>
      <c r="E9" s="621"/>
      <c r="F9" s="621"/>
      <c r="G9" s="621"/>
      <c r="H9" s="621"/>
      <c r="I9" s="621"/>
      <c r="J9" s="621"/>
      <c r="K9" s="621"/>
      <c r="L9" s="621"/>
      <c r="M9" s="621"/>
      <c r="N9" s="621"/>
      <c r="O9" s="621"/>
      <c r="P9" s="621"/>
      <c r="Q9" s="622"/>
      <c r="R9" s="623">
        <v>12008</v>
      </c>
      <c r="S9" s="626"/>
      <c r="T9" s="626"/>
      <c r="U9" s="626"/>
      <c r="V9" s="626"/>
      <c r="W9" s="626"/>
      <c r="X9" s="626"/>
      <c r="Y9" s="627"/>
      <c r="Z9" s="685">
        <v>0</v>
      </c>
      <c r="AA9" s="685"/>
      <c r="AB9" s="685"/>
      <c r="AC9" s="685"/>
      <c r="AD9" s="686">
        <v>12008</v>
      </c>
      <c r="AE9" s="686"/>
      <c r="AF9" s="686"/>
      <c r="AG9" s="686"/>
      <c r="AH9" s="686"/>
      <c r="AI9" s="686"/>
      <c r="AJ9" s="686"/>
      <c r="AK9" s="686"/>
      <c r="AL9" s="628">
        <v>0</v>
      </c>
      <c r="AM9" s="629"/>
      <c r="AN9" s="629"/>
      <c r="AO9" s="687"/>
      <c r="AP9" s="620" t="s">
        <v>239</v>
      </c>
      <c r="AQ9" s="621"/>
      <c r="AR9" s="621"/>
      <c r="AS9" s="621"/>
      <c r="AT9" s="621"/>
      <c r="AU9" s="621"/>
      <c r="AV9" s="621"/>
      <c r="AW9" s="621"/>
      <c r="AX9" s="621"/>
      <c r="AY9" s="621"/>
      <c r="AZ9" s="621"/>
      <c r="BA9" s="621"/>
      <c r="BB9" s="621"/>
      <c r="BC9" s="621"/>
      <c r="BD9" s="621"/>
      <c r="BE9" s="621"/>
      <c r="BF9" s="622"/>
      <c r="BG9" s="623">
        <v>1697929</v>
      </c>
      <c r="BH9" s="626"/>
      <c r="BI9" s="626"/>
      <c r="BJ9" s="626"/>
      <c r="BK9" s="626"/>
      <c r="BL9" s="626"/>
      <c r="BM9" s="626"/>
      <c r="BN9" s="627"/>
      <c r="BO9" s="685">
        <v>33.200000000000003</v>
      </c>
      <c r="BP9" s="685"/>
      <c r="BQ9" s="685"/>
      <c r="BR9" s="685"/>
      <c r="BS9" s="631" t="s">
        <v>236</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4779159</v>
      </c>
      <c r="CS9" s="626"/>
      <c r="CT9" s="626"/>
      <c r="CU9" s="626"/>
      <c r="CV9" s="626"/>
      <c r="CW9" s="626"/>
      <c r="CX9" s="626"/>
      <c r="CY9" s="627"/>
      <c r="CZ9" s="685">
        <v>10.4</v>
      </c>
      <c r="DA9" s="685"/>
      <c r="DB9" s="685"/>
      <c r="DC9" s="685"/>
      <c r="DD9" s="631">
        <v>258579</v>
      </c>
      <c r="DE9" s="626"/>
      <c r="DF9" s="626"/>
      <c r="DG9" s="626"/>
      <c r="DH9" s="626"/>
      <c r="DI9" s="626"/>
      <c r="DJ9" s="626"/>
      <c r="DK9" s="626"/>
      <c r="DL9" s="626"/>
      <c r="DM9" s="626"/>
      <c r="DN9" s="626"/>
      <c r="DO9" s="626"/>
      <c r="DP9" s="627"/>
      <c r="DQ9" s="631">
        <v>3942828</v>
      </c>
      <c r="DR9" s="626"/>
      <c r="DS9" s="626"/>
      <c r="DT9" s="626"/>
      <c r="DU9" s="626"/>
      <c r="DV9" s="626"/>
      <c r="DW9" s="626"/>
      <c r="DX9" s="626"/>
      <c r="DY9" s="626"/>
      <c r="DZ9" s="626"/>
      <c r="EA9" s="626"/>
      <c r="EB9" s="626"/>
      <c r="EC9" s="666"/>
    </row>
    <row r="10" spans="2:143" ht="11.25" customHeight="1">
      <c r="B10" s="620" t="s">
        <v>241</v>
      </c>
      <c r="C10" s="621"/>
      <c r="D10" s="621"/>
      <c r="E10" s="621"/>
      <c r="F10" s="621"/>
      <c r="G10" s="621"/>
      <c r="H10" s="621"/>
      <c r="I10" s="621"/>
      <c r="J10" s="621"/>
      <c r="K10" s="621"/>
      <c r="L10" s="621"/>
      <c r="M10" s="621"/>
      <c r="N10" s="621"/>
      <c r="O10" s="621"/>
      <c r="P10" s="621"/>
      <c r="Q10" s="622"/>
      <c r="R10" s="623" t="s">
        <v>236</v>
      </c>
      <c r="S10" s="626"/>
      <c r="T10" s="626"/>
      <c r="U10" s="626"/>
      <c r="V10" s="626"/>
      <c r="W10" s="626"/>
      <c r="X10" s="626"/>
      <c r="Y10" s="627"/>
      <c r="Z10" s="685" t="s">
        <v>236</v>
      </c>
      <c r="AA10" s="685"/>
      <c r="AB10" s="685"/>
      <c r="AC10" s="685"/>
      <c r="AD10" s="686" t="s">
        <v>236</v>
      </c>
      <c r="AE10" s="686"/>
      <c r="AF10" s="686"/>
      <c r="AG10" s="686"/>
      <c r="AH10" s="686"/>
      <c r="AI10" s="686"/>
      <c r="AJ10" s="686"/>
      <c r="AK10" s="686"/>
      <c r="AL10" s="628" t="s">
        <v>138</v>
      </c>
      <c r="AM10" s="629"/>
      <c r="AN10" s="629"/>
      <c r="AO10" s="687"/>
      <c r="AP10" s="620" t="s">
        <v>242</v>
      </c>
      <c r="AQ10" s="621"/>
      <c r="AR10" s="621"/>
      <c r="AS10" s="621"/>
      <c r="AT10" s="621"/>
      <c r="AU10" s="621"/>
      <c r="AV10" s="621"/>
      <c r="AW10" s="621"/>
      <c r="AX10" s="621"/>
      <c r="AY10" s="621"/>
      <c r="AZ10" s="621"/>
      <c r="BA10" s="621"/>
      <c r="BB10" s="621"/>
      <c r="BC10" s="621"/>
      <c r="BD10" s="621"/>
      <c r="BE10" s="621"/>
      <c r="BF10" s="622"/>
      <c r="BG10" s="623">
        <v>137115</v>
      </c>
      <c r="BH10" s="626"/>
      <c r="BI10" s="626"/>
      <c r="BJ10" s="626"/>
      <c r="BK10" s="626"/>
      <c r="BL10" s="626"/>
      <c r="BM10" s="626"/>
      <c r="BN10" s="627"/>
      <c r="BO10" s="685">
        <v>2.7</v>
      </c>
      <c r="BP10" s="685"/>
      <c r="BQ10" s="685"/>
      <c r="BR10" s="685"/>
      <c r="BS10" s="631" t="s">
        <v>236</v>
      </c>
      <c r="BT10" s="626"/>
      <c r="BU10" s="626"/>
      <c r="BV10" s="626"/>
      <c r="BW10" s="626"/>
      <c r="BX10" s="626"/>
      <c r="BY10" s="626"/>
      <c r="BZ10" s="626"/>
      <c r="CA10" s="626"/>
      <c r="CB10" s="666"/>
      <c r="CD10" s="667" t="s">
        <v>243</v>
      </c>
      <c r="CE10" s="664"/>
      <c r="CF10" s="664"/>
      <c r="CG10" s="664"/>
      <c r="CH10" s="664"/>
      <c r="CI10" s="664"/>
      <c r="CJ10" s="664"/>
      <c r="CK10" s="664"/>
      <c r="CL10" s="664"/>
      <c r="CM10" s="664"/>
      <c r="CN10" s="664"/>
      <c r="CO10" s="664"/>
      <c r="CP10" s="664"/>
      <c r="CQ10" s="665"/>
      <c r="CR10" s="623">
        <v>15434</v>
      </c>
      <c r="CS10" s="626"/>
      <c r="CT10" s="626"/>
      <c r="CU10" s="626"/>
      <c r="CV10" s="626"/>
      <c r="CW10" s="626"/>
      <c r="CX10" s="626"/>
      <c r="CY10" s="627"/>
      <c r="CZ10" s="685">
        <v>0</v>
      </c>
      <c r="DA10" s="685"/>
      <c r="DB10" s="685"/>
      <c r="DC10" s="685"/>
      <c r="DD10" s="631" t="s">
        <v>236</v>
      </c>
      <c r="DE10" s="626"/>
      <c r="DF10" s="626"/>
      <c r="DG10" s="626"/>
      <c r="DH10" s="626"/>
      <c r="DI10" s="626"/>
      <c r="DJ10" s="626"/>
      <c r="DK10" s="626"/>
      <c r="DL10" s="626"/>
      <c r="DM10" s="626"/>
      <c r="DN10" s="626"/>
      <c r="DO10" s="626"/>
      <c r="DP10" s="627"/>
      <c r="DQ10" s="631">
        <v>8734</v>
      </c>
      <c r="DR10" s="626"/>
      <c r="DS10" s="626"/>
      <c r="DT10" s="626"/>
      <c r="DU10" s="626"/>
      <c r="DV10" s="626"/>
      <c r="DW10" s="626"/>
      <c r="DX10" s="626"/>
      <c r="DY10" s="626"/>
      <c r="DZ10" s="626"/>
      <c r="EA10" s="626"/>
      <c r="EB10" s="626"/>
      <c r="EC10" s="666"/>
    </row>
    <row r="11" spans="2:143" ht="11.25" customHeight="1">
      <c r="B11" s="620" t="s">
        <v>244</v>
      </c>
      <c r="C11" s="621"/>
      <c r="D11" s="621"/>
      <c r="E11" s="621"/>
      <c r="F11" s="621"/>
      <c r="G11" s="621"/>
      <c r="H11" s="621"/>
      <c r="I11" s="621"/>
      <c r="J11" s="621"/>
      <c r="K11" s="621"/>
      <c r="L11" s="621"/>
      <c r="M11" s="621"/>
      <c r="N11" s="621"/>
      <c r="O11" s="621"/>
      <c r="P11" s="621"/>
      <c r="Q11" s="622"/>
      <c r="R11" s="623" t="s">
        <v>138</v>
      </c>
      <c r="S11" s="626"/>
      <c r="T11" s="626"/>
      <c r="U11" s="626"/>
      <c r="V11" s="626"/>
      <c r="W11" s="626"/>
      <c r="X11" s="626"/>
      <c r="Y11" s="627"/>
      <c r="Z11" s="685" t="s">
        <v>130</v>
      </c>
      <c r="AA11" s="685"/>
      <c r="AB11" s="685"/>
      <c r="AC11" s="685"/>
      <c r="AD11" s="686" t="s">
        <v>236</v>
      </c>
      <c r="AE11" s="686"/>
      <c r="AF11" s="686"/>
      <c r="AG11" s="686"/>
      <c r="AH11" s="686"/>
      <c r="AI11" s="686"/>
      <c r="AJ11" s="686"/>
      <c r="AK11" s="686"/>
      <c r="AL11" s="628" t="s">
        <v>130</v>
      </c>
      <c r="AM11" s="629"/>
      <c r="AN11" s="629"/>
      <c r="AO11" s="687"/>
      <c r="AP11" s="620" t="s">
        <v>245</v>
      </c>
      <c r="AQ11" s="621"/>
      <c r="AR11" s="621"/>
      <c r="AS11" s="621"/>
      <c r="AT11" s="621"/>
      <c r="AU11" s="621"/>
      <c r="AV11" s="621"/>
      <c r="AW11" s="621"/>
      <c r="AX11" s="621"/>
      <c r="AY11" s="621"/>
      <c r="AZ11" s="621"/>
      <c r="BA11" s="621"/>
      <c r="BB11" s="621"/>
      <c r="BC11" s="621"/>
      <c r="BD11" s="621"/>
      <c r="BE11" s="621"/>
      <c r="BF11" s="622"/>
      <c r="BG11" s="623">
        <v>160629</v>
      </c>
      <c r="BH11" s="626"/>
      <c r="BI11" s="626"/>
      <c r="BJ11" s="626"/>
      <c r="BK11" s="626"/>
      <c r="BL11" s="626"/>
      <c r="BM11" s="626"/>
      <c r="BN11" s="627"/>
      <c r="BO11" s="685">
        <v>3.1</v>
      </c>
      <c r="BP11" s="685"/>
      <c r="BQ11" s="685"/>
      <c r="BR11" s="685"/>
      <c r="BS11" s="631">
        <v>31651</v>
      </c>
      <c r="BT11" s="626"/>
      <c r="BU11" s="626"/>
      <c r="BV11" s="626"/>
      <c r="BW11" s="626"/>
      <c r="BX11" s="626"/>
      <c r="BY11" s="626"/>
      <c r="BZ11" s="626"/>
      <c r="CA11" s="626"/>
      <c r="CB11" s="666"/>
      <c r="CD11" s="667" t="s">
        <v>246</v>
      </c>
      <c r="CE11" s="664"/>
      <c r="CF11" s="664"/>
      <c r="CG11" s="664"/>
      <c r="CH11" s="664"/>
      <c r="CI11" s="664"/>
      <c r="CJ11" s="664"/>
      <c r="CK11" s="664"/>
      <c r="CL11" s="664"/>
      <c r="CM11" s="664"/>
      <c r="CN11" s="664"/>
      <c r="CO11" s="664"/>
      <c r="CP11" s="664"/>
      <c r="CQ11" s="665"/>
      <c r="CR11" s="623">
        <v>3592776</v>
      </c>
      <c r="CS11" s="626"/>
      <c r="CT11" s="626"/>
      <c r="CU11" s="626"/>
      <c r="CV11" s="626"/>
      <c r="CW11" s="626"/>
      <c r="CX11" s="626"/>
      <c r="CY11" s="627"/>
      <c r="CZ11" s="685">
        <v>7.8</v>
      </c>
      <c r="DA11" s="685"/>
      <c r="DB11" s="685"/>
      <c r="DC11" s="685"/>
      <c r="DD11" s="631">
        <v>1265180</v>
      </c>
      <c r="DE11" s="626"/>
      <c r="DF11" s="626"/>
      <c r="DG11" s="626"/>
      <c r="DH11" s="626"/>
      <c r="DI11" s="626"/>
      <c r="DJ11" s="626"/>
      <c r="DK11" s="626"/>
      <c r="DL11" s="626"/>
      <c r="DM11" s="626"/>
      <c r="DN11" s="626"/>
      <c r="DO11" s="626"/>
      <c r="DP11" s="627"/>
      <c r="DQ11" s="631">
        <v>1275645</v>
      </c>
      <c r="DR11" s="626"/>
      <c r="DS11" s="626"/>
      <c r="DT11" s="626"/>
      <c r="DU11" s="626"/>
      <c r="DV11" s="626"/>
      <c r="DW11" s="626"/>
      <c r="DX11" s="626"/>
      <c r="DY11" s="626"/>
      <c r="DZ11" s="626"/>
      <c r="EA11" s="626"/>
      <c r="EB11" s="626"/>
      <c r="EC11" s="666"/>
    </row>
    <row r="12" spans="2:143" ht="11.25" customHeight="1">
      <c r="B12" s="620" t="s">
        <v>247</v>
      </c>
      <c r="C12" s="621"/>
      <c r="D12" s="621"/>
      <c r="E12" s="621"/>
      <c r="F12" s="621"/>
      <c r="G12" s="621"/>
      <c r="H12" s="621"/>
      <c r="I12" s="621"/>
      <c r="J12" s="621"/>
      <c r="K12" s="621"/>
      <c r="L12" s="621"/>
      <c r="M12" s="621"/>
      <c r="N12" s="621"/>
      <c r="O12" s="621"/>
      <c r="P12" s="621"/>
      <c r="Q12" s="622"/>
      <c r="R12" s="623">
        <v>1059487</v>
      </c>
      <c r="S12" s="626"/>
      <c r="T12" s="626"/>
      <c r="U12" s="626"/>
      <c r="V12" s="626"/>
      <c r="W12" s="626"/>
      <c r="X12" s="626"/>
      <c r="Y12" s="627"/>
      <c r="Z12" s="685">
        <v>2.2000000000000002</v>
      </c>
      <c r="AA12" s="685"/>
      <c r="AB12" s="685"/>
      <c r="AC12" s="685"/>
      <c r="AD12" s="686">
        <v>1059487</v>
      </c>
      <c r="AE12" s="686"/>
      <c r="AF12" s="686"/>
      <c r="AG12" s="686"/>
      <c r="AH12" s="686"/>
      <c r="AI12" s="686"/>
      <c r="AJ12" s="686"/>
      <c r="AK12" s="686"/>
      <c r="AL12" s="628">
        <v>4.0999999999999996</v>
      </c>
      <c r="AM12" s="629"/>
      <c r="AN12" s="629"/>
      <c r="AO12" s="687"/>
      <c r="AP12" s="620" t="s">
        <v>248</v>
      </c>
      <c r="AQ12" s="621"/>
      <c r="AR12" s="621"/>
      <c r="AS12" s="621"/>
      <c r="AT12" s="621"/>
      <c r="AU12" s="621"/>
      <c r="AV12" s="621"/>
      <c r="AW12" s="621"/>
      <c r="AX12" s="621"/>
      <c r="AY12" s="621"/>
      <c r="AZ12" s="621"/>
      <c r="BA12" s="621"/>
      <c r="BB12" s="621"/>
      <c r="BC12" s="621"/>
      <c r="BD12" s="621"/>
      <c r="BE12" s="621"/>
      <c r="BF12" s="622"/>
      <c r="BG12" s="623">
        <v>2403712</v>
      </c>
      <c r="BH12" s="626"/>
      <c r="BI12" s="626"/>
      <c r="BJ12" s="626"/>
      <c r="BK12" s="626"/>
      <c r="BL12" s="626"/>
      <c r="BM12" s="626"/>
      <c r="BN12" s="627"/>
      <c r="BO12" s="685">
        <v>46.9</v>
      </c>
      <c r="BP12" s="685"/>
      <c r="BQ12" s="685"/>
      <c r="BR12" s="685"/>
      <c r="BS12" s="631" t="s">
        <v>236</v>
      </c>
      <c r="BT12" s="626"/>
      <c r="BU12" s="626"/>
      <c r="BV12" s="626"/>
      <c r="BW12" s="626"/>
      <c r="BX12" s="626"/>
      <c r="BY12" s="626"/>
      <c r="BZ12" s="626"/>
      <c r="CA12" s="626"/>
      <c r="CB12" s="666"/>
      <c r="CD12" s="667" t="s">
        <v>249</v>
      </c>
      <c r="CE12" s="664"/>
      <c r="CF12" s="664"/>
      <c r="CG12" s="664"/>
      <c r="CH12" s="664"/>
      <c r="CI12" s="664"/>
      <c r="CJ12" s="664"/>
      <c r="CK12" s="664"/>
      <c r="CL12" s="664"/>
      <c r="CM12" s="664"/>
      <c r="CN12" s="664"/>
      <c r="CO12" s="664"/>
      <c r="CP12" s="664"/>
      <c r="CQ12" s="665"/>
      <c r="CR12" s="623">
        <v>1104539</v>
      </c>
      <c r="CS12" s="626"/>
      <c r="CT12" s="626"/>
      <c r="CU12" s="626"/>
      <c r="CV12" s="626"/>
      <c r="CW12" s="626"/>
      <c r="CX12" s="626"/>
      <c r="CY12" s="627"/>
      <c r="CZ12" s="685">
        <v>2.4</v>
      </c>
      <c r="DA12" s="685"/>
      <c r="DB12" s="685"/>
      <c r="DC12" s="685"/>
      <c r="DD12" s="631">
        <v>14983</v>
      </c>
      <c r="DE12" s="626"/>
      <c r="DF12" s="626"/>
      <c r="DG12" s="626"/>
      <c r="DH12" s="626"/>
      <c r="DI12" s="626"/>
      <c r="DJ12" s="626"/>
      <c r="DK12" s="626"/>
      <c r="DL12" s="626"/>
      <c r="DM12" s="626"/>
      <c r="DN12" s="626"/>
      <c r="DO12" s="626"/>
      <c r="DP12" s="627"/>
      <c r="DQ12" s="631">
        <v>409957</v>
      </c>
      <c r="DR12" s="626"/>
      <c r="DS12" s="626"/>
      <c r="DT12" s="626"/>
      <c r="DU12" s="626"/>
      <c r="DV12" s="626"/>
      <c r="DW12" s="626"/>
      <c r="DX12" s="626"/>
      <c r="DY12" s="626"/>
      <c r="DZ12" s="626"/>
      <c r="EA12" s="626"/>
      <c r="EB12" s="626"/>
      <c r="EC12" s="666"/>
    </row>
    <row r="13" spans="2:143" ht="11.25" customHeight="1">
      <c r="B13" s="620" t="s">
        <v>250</v>
      </c>
      <c r="C13" s="621"/>
      <c r="D13" s="621"/>
      <c r="E13" s="621"/>
      <c r="F13" s="621"/>
      <c r="G13" s="621"/>
      <c r="H13" s="621"/>
      <c r="I13" s="621"/>
      <c r="J13" s="621"/>
      <c r="K13" s="621"/>
      <c r="L13" s="621"/>
      <c r="M13" s="621"/>
      <c r="N13" s="621"/>
      <c r="O13" s="621"/>
      <c r="P13" s="621"/>
      <c r="Q13" s="622"/>
      <c r="R13" s="623">
        <v>1911</v>
      </c>
      <c r="S13" s="626"/>
      <c r="T13" s="626"/>
      <c r="U13" s="626"/>
      <c r="V13" s="626"/>
      <c r="W13" s="626"/>
      <c r="X13" s="626"/>
      <c r="Y13" s="627"/>
      <c r="Z13" s="685">
        <v>0</v>
      </c>
      <c r="AA13" s="685"/>
      <c r="AB13" s="685"/>
      <c r="AC13" s="685"/>
      <c r="AD13" s="686">
        <v>1911</v>
      </c>
      <c r="AE13" s="686"/>
      <c r="AF13" s="686"/>
      <c r="AG13" s="686"/>
      <c r="AH13" s="686"/>
      <c r="AI13" s="686"/>
      <c r="AJ13" s="686"/>
      <c r="AK13" s="686"/>
      <c r="AL13" s="628">
        <v>0</v>
      </c>
      <c r="AM13" s="629"/>
      <c r="AN13" s="629"/>
      <c r="AO13" s="687"/>
      <c r="AP13" s="620" t="s">
        <v>251</v>
      </c>
      <c r="AQ13" s="621"/>
      <c r="AR13" s="621"/>
      <c r="AS13" s="621"/>
      <c r="AT13" s="621"/>
      <c r="AU13" s="621"/>
      <c r="AV13" s="621"/>
      <c r="AW13" s="621"/>
      <c r="AX13" s="621"/>
      <c r="AY13" s="621"/>
      <c r="AZ13" s="621"/>
      <c r="BA13" s="621"/>
      <c r="BB13" s="621"/>
      <c r="BC13" s="621"/>
      <c r="BD13" s="621"/>
      <c r="BE13" s="621"/>
      <c r="BF13" s="622"/>
      <c r="BG13" s="623">
        <v>2391000</v>
      </c>
      <c r="BH13" s="626"/>
      <c r="BI13" s="626"/>
      <c r="BJ13" s="626"/>
      <c r="BK13" s="626"/>
      <c r="BL13" s="626"/>
      <c r="BM13" s="626"/>
      <c r="BN13" s="627"/>
      <c r="BO13" s="685">
        <v>46.7</v>
      </c>
      <c r="BP13" s="685"/>
      <c r="BQ13" s="685"/>
      <c r="BR13" s="685"/>
      <c r="BS13" s="631" t="s">
        <v>138</v>
      </c>
      <c r="BT13" s="626"/>
      <c r="BU13" s="626"/>
      <c r="BV13" s="626"/>
      <c r="BW13" s="626"/>
      <c r="BX13" s="626"/>
      <c r="BY13" s="626"/>
      <c r="BZ13" s="626"/>
      <c r="CA13" s="626"/>
      <c r="CB13" s="666"/>
      <c r="CD13" s="667" t="s">
        <v>252</v>
      </c>
      <c r="CE13" s="664"/>
      <c r="CF13" s="664"/>
      <c r="CG13" s="664"/>
      <c r="CH13" s="664"/>
      <c r="CI13" s="664"/>
      <c r="CJ13" s="664"/>
      <c r="CK13" s="664"/>
      <c r="CL13" s="664"/>
      <c r="CM13" s="664"/>
      <c r="CN13" s="664"/>
      <c r="CO13" s="664"/>
      <c r="CP13" s="664"/>
      <c r="CQ13" s="665"/>
      <c r="CR13" s="623">
        <v>4418282</v>
      </c>
      <c r="CS13" s="626"/>
      <c r="CT13" s="626"/>
      <c r="CU13" s="626"/>
      <c r="CV13" s="626"/>
      <c r="CW13" s="626"/>
      <c r="CX13" s="626"/>
      <c r="CY13" s="627"/>
      <c r="CZ13" s="685">
        <v>9.6</v>
      </c>
      <c r="DA13" s="685"/>
      <c r="DB13" s="685"/>
      <c r="DC13" s="685"/>
      <c r="DD13" s="631">
        <v>1497661</v>
      </c>
      <c r="DE13" s="626"/>
      <c r="DF13" s="626"/>
      <c r="DG13" s="626"/>
      <c r="DH13" s="626"/>
      <c r="DI13" s="626"/>
      <c r="DJ13" s="626"/>
      <c r="DK13" s="626"/>
      <c r="DL13" s="626"/>
      <c r="DM13" s="626"/>
      <c r="DN13" s="626"/>
      <c r="DO13" s="626"/>
      <c r="DP13" s="627"/>
      <c r="DQ13" s="631">
        <v>3088158</v>
      </c>
      <c r="DR13" s="626"/>
      <c r="DS13" s="626"/>
      <c r="DT13" s="626"/>
      <c r="DU13" s="626"/>
      <c r="DV13" s="626"/>
      <c r="DW13" s="626"/>
      <c r="DX13" s="626"/>
      <c r="DY13" s="626"/>
      <c r="DZ13" s="626"/>
      <c r="EA13" s="626"/>
      <c r="EB13" s="626"/>
      <c r="EC13" s="666"/>
    </row>
    <row r="14" spans="2:143" ht="11.25" customHeight="1">
      <c r="B14" s="620" t="s">
        <v>253</v>
      </c>
      <c r="C14" s="621"/>
      <c r="D14" s="621"/>
      <c r="E14" s="621"/>
      <c r="F14" s="621"/>
      <c r="G14" s="621"/>
      <c r="H14" s="621"/>
      <c r="I14" s="621"/>
      <c r="J14" s="621"/>
      <c r="K14" s="621"/>
      <c r="L14" s="621"/>
      <c r="M14" s="621"/>
      <c r="N14" s="621"/>
      <c r="O14" s="621"/>
      <c r="P14" s="621"/>
      <c r="Q14" s="622"/>
      <c r="R14" s="623" t="s">
        <v>130</v>
      </c>
      <c r="S14" s="626"/>
      <c r="T14" s="626"/>
      <c r="U14" s="626"/>
      <c r="V14" s="626"/>
      <c r="W14" s="626"/>
      <c r="X14" s="626"/>
      <c r="Y14" s="627"/>
      <c r="Z14" s="685" t="s">
        <v>130</v>
      </c>
      <c r="AA14" s="685"/>
      <c r="AB14" s="685"/>
      <c r="AC14" s="685"/>
      <c r="AD14" s="686" t="s">
        <v>236</v>
      </c>
      <c r="AE14" s="686"/>
      <c r="AF14" s="686"/>
      <c r="AG14" s="686"/>
      <c r="AH14" s="686"/>
      <c r="AI14" s="686"/>
      <c r="AJ14" s="686"/>
      <c r="AK14" s="686"/>
      <c r="AL14" s="628" t="s">
        <v>236</v>
      </c>
      <c r="AM14" s="629"/>
      <c r="AN14" s="629"/>
      <c r="AO14" s="687"/>
      <c r="AP14" s="620" t="s">
        <v>254</v>
      </c>
      <c r="AQ14" s="621"/>
      <c r="AR14" s="621"/>
      <c r="AS14" s="621"/>
      <c r="AT14" s="621"/>
      <c r="AU14" s="621"/>
      <c r="AV14" s="621"/>
      <c r="AW14" s="621"/>
      <c r="AX14" s="621"/>
      <c r="AY14" s="621"/>
      <c r="AZ14" s="621"/>
      <c r="BA14" s="621"/>
      <c r="BB14" s="621"/>
      <c r="BC14" s="621"/>
      <c r="BD14" s="621"/>
      <c r="BE14" s="621"/>
      <c r="BF14" s="622"/>
      <c r="BG14" s="623">
        <v>261061</v>
      </c>
      <c r="BH14" s="626"/>
      <c r="BI14" s="626"/>
      <c r="BJ14" s="626"/>
      <c r="BK14" s="626"/>
      <c r="BL14" s="626"/>
      <c r="BM14" s="626"/>
      <c r="BN14" s="627"/>
      <c r="BO14" s="685">
        <v>5.0999999999999996</v>
      </c>
      <c r="BP14" s="685"/>
      <c r="BQ14" s="685"/>
      <c r="BR14" s="685"/>
      <c r="BS14" s="631" t="s">
        <v>138</v>
      </c>
      <c r="BT14" s="626"/>
      <c r="BU14" s="626"/>
      <c r="BV14" s="626"/>
      <c r="BW14" s="626"/>
      <c r="BX14" s="626"/>
      <c r="BY14" s="626"/>
      <c r="BZ14" s="626"/>
      <c r="CA14" s="626"/>
      <c r="CB14" s="666"/>
      <c r="CD14" s="667" t="s">
        <v>255</v>
      </c>
      <c r="CE14" s="664"/>
      <c r="CF14" s="664"/>
      <c r="CG14" s="664"/>
      <c r="CH14" s="664"/>
      <c r="CI14" s="664"/>
      <c r="CJ14" s="664"/>
      <c r="CK14" s="664"/>
      <c r="CL14" s="664"/>
      <c r="CM14" s="664"/>
      <c r="CN14" s="664"/>
      <c r="CO14" s="664"/>
      <c r="CP14" s="664"/>
      <c r="CQ14" s="665"/>
      <c r="CR14" s="623">
        <v>1963232</v>
      </c>
      <c r="CS14" s="626"/>
      <c r="CT14" s="626"/>
      <c r="CU14" s="626"/>
      <c r="CV14" s="626"/>
      <c r="CW14" s="626"/>
      <c r="CX14" s="626"/>
      <c r="CY14" s="627"/>
      <c r="CZ14" s="685">
        <v>4.3</v>
      </c>
      <c r="DA14" s="685"/>
      <c r="DB14" s="685"/>
      <c r="DC14" s="685"/>
      <c r="DD14" s="631">
        <v>222870</v>
      </c>
      <c r="DE14" s="626"/>
      <c r="DF14" s="626"/>
      <c r="DG14" s="626"/>
      <c r="DH14" s="626"/>
      <c r="DI14" s="626"/>
      <c r="DJ14" s="626"/>
      <c r="DK14" s="626"/>
      <c r="DL14" s="626"/>
      <c r="DM14" s="626"/>
      <c r="DN14" s="626"/>
      <c r="DO14" s="626"/>
      <c r="DP14" s="627"/>
      <c r="DQ14" s="631">
        <v>1748326</v>
      </c>
      <c r="DR14" s="626"/>
      <c r="DS14" s="626"/>
      <c r="DT14" s="626"/>
      <c r="DU14" s="626"/>
      <c r="DV14" s="626"/>
      <c r="DW14" s="626"/>
      <c r="DX14" s="626"/>
      <c r="DY14" s="626"/>
      <c r="DZ14" s="626"/>
      <c r="EA14" s="626"/>
      <c r="EB14" s="626"/>
      <c r="EC14" s="666"/>
    </row>
    <row r="15" spans="2:143" ht="11.25" customHeight="1">
      <c r="B15" s="620" t="s">
        <v>256</v>
      </c>
      <c r="C15" s="621"/>
      <c r="D15" s="621"/>
      <c r="E15" s="621"/>
      <c r="F15" s="621"/>
      <c r="G15" s="621"/>
      <c r="H15" s="621"/>
      <c r="I15" s="621"/>
      <c r="J15" s="621"/>
      <c r="K15" s="621"/>
      <c r="L15" s="621"/>
      <c r="M15" s="621"/>
      <c r="N15" s="621"/>
      <c r="O15" s="621"/>
      <c r="P15" s="621"/>
      <c r="Q15" s="622"/>
      <c r="R15" s="623">
        <v>130174</v>
      </c>
      <c r="S15" s="626"/>
      <c r="T15" s="626"/>
      <c r="U15" s="626"/>
      <c r="V15" s="626"/>
      <c r="W15" s="626"/>
      <c r="X15" s="626"/>
      <c r="Y15" s="627"/>
      <c r="Z15" s="685">
        <v>0.3</v>
      </c>
      <c r="AA15" s="685"/>
      <c r="AB15" s="685"/>
      <c r="AC15" s="685"/>
      <c r="AD15" s="686">
        <v>130174</v>
      </c>
      <c r="AE15" s="686"/>
      <c r="AF15" s="686"/>
      <c r="AG15" s="686"/>
      <c r="AH15" s="686"/>
      <c r="AI15" s="686"/>
      <c r="AJ15" s="686"/>
      <c r="AK15" s="686"/>
      <c r="AL15" s="628">
        <v>0.5</v>
      </c>
      <c r="AM15" s="629"/>
      <c r="AN15" s="629"/>
      <c r="AO15" s="687"/>
      <c r="AP15" s="620" t="s">
        <v>257</v>
      </c>
      <c r="AQ15" s="621"/>
      <c r="AR15" s="621"/>
      <c r="AS15" s="621"/>
      <c r="AT15" s="621"/>
      <c r="AU15" s="621"/>
      <c r="AV15" s="621"/>
      <c r="AW15" s="621"/>
      <c r="AX15" s="621"/>
      <c r="AY15" s="621"/>
      <c r="AZ15" s="621"/>
      <c r="BA15" s="621"/>
      <c r="BB15" s="621"/>
      <c r="BC15" s="621"/>
      <c r="BD15" s="621"/>
      <c r="BE15" s="621"/>
      <c r="BF15" s="622"/>
      <c r="BG15" s="623">
        <v>343905</v>
      </c>
      <c r="BH15" s="626"/>
      <c r="BI15" s="626"/>
      <c r="BJ15" s="626"/>
      <c r="BK15" s="626"/>
      <c r="BL15" s="626"/>
      <c r="BM15" s="626"/>
      <c r="BN15" s="627"/>
      <c r="BO15" s="685">
        <v>6.7</v>
      </c>
      <c r="BP15" s="685"/>
      <c r="BQ15" s="685"/>
      <c r="BR15" s="685"/>
      <c r="BS15" s="631" t="s">
        <v>130</v>
      </c>
      <c r="BT15" s="626"/>
      <c r="BU15" s="626"/>
      <c r="BV15" s="626"/>
      <c r="BW15" s="626"/>
      <c r="BX15" s="626"/>
      <c r="BY15" s="626"/>
      <c r="BZ15" s="626"/>
      <c r="CA15" s="626"/>
      <c r="CB15" s="666"/>
      <c r="CD15" s="667" t="s">
        <v>258</v>
      </c>
      <c r="CE15" s="664"/>
      <c r="CF15" s="664"/>
      <c r="CG15" s="664"/>
      <c r="CH15" s="664"/>
      <c r="CI15" s="664"/>
      <c r="CJ15" s="664"/>
      <c r="CK15" s="664"/>
      <c r="CL15" s="664"/>
      <c r="CM15" s="664"/>
      <c r="CN15" s="664"/>
      <c r="CO15" s="664"/>
      <c r="CP15" s="664"/>
      <c r="CQ15" s="665"/>
      <c r="CR15" s="623">
        <v>4993161</v>
      </c>
      <c r="CS15" s="626"/>
      <c r="CT15" s="626"/>
      <c r="CU15" s="626"/>
      <c r="CV15" s="626"/>
      <c r="CW15" s="626"/>
      <c r="CX15" s="626"/>
      <c r="CY15" s="627"/>
      <c r="CZ15" s="685">
        <v>10.9</v>
      </c>
      <c r="DA15" s="685"/>
      <c r="DB15" s="685"/>
      <c r="DC15" s="685"/>
      <c r="DD15" s="631">
        <v>2243464</v>
      </c>
      <c r="DE15" s="626"/>
      <c r="DF15" s="626"/>
      <c r="DG15" s="626"/>
      <c r="DH15" s="626"/>
      <c r="DI15" s="626"/>
      <c r="DJ15" s="626"/>
      <c r="DK15" s="626"/>
      <c r="DL15" s="626"/>
      <c r="DM15" s="626"/>
      <c r="DN15" s="626"/>
      <c r="DO15" s="626"/>
      <c r="DP15" s="627"/>
      <c r="DQ15" s="631">
        <v>2558291</v>
      </c>
      <c r="DR15" s="626"/>
      <c r="DS15" s="626"/>
      <c r="DT15" s="626"/>
      <c r="DU15" s="626"/>
      <c r="DV15" s="626"/>
      <c r="DW15" s="626"/>
      <c r="DX15" s="626"/>
      <c r="DY15" s="626"/>
      <c r="DZ15" s="626"/>
      <c r="EA15" s="626"/>
      <c r="EB15" s="626"/>
      <c r="EC15" s="666"/>
    </row>
    <row r="16" spans="2:143" ht="11.25" customHeight="1">
      <c r="B16" s="620" t="s">
        <v>259</v>
      </c>
      <c r="C16" s="621"/>
      <c r="D16" s="621"/>
      <c r="E16" s="621"/>
      <c r="F16" s="621"/>
      <c r="G16" s="621"/>
      <c r="H16" s="621"/>
      <c r="I16" s="621"/>
      <c r="J16" s="621"/>
      <c r="K16" s="621"/>
      <c r="L16" s="621"/>
      <c r="M16" s="621"/>
      <c r="N16" s="621"/>
      <c r="O16" s="621"/>
      <c r="P16" s="621"/>
      <c r="Q16" s="622"/>
      <c r="R16" s="623" t="s">
        <v>236</v>
      </c>
      <c r="S16" s="626"/>
      <c r="T16" s="626"/>
      <c r="U16" s="626"/>
      <c r="V16" s="626"/>
      <c r="W16" s="626"/>
      <c r="X16" s="626"/>
      <c r="Y16" s="627"/>
      <c r="Z16" s="685" t="s">
        <v>236</v>
      </c>
      <c r="AA16" s="685"/>
      <c r="AB16" s="685"/>
      <c r="AC16" s="685"/>
      <c r="AD16" s="686" t="s">
        <v>130</v>
      </c>
      <c r="AE16" s="686"/>
      <c r="AF16" s="686"/>
      <c r="AG16" s="686"/>
      <c r="AH16" s="686"/>
      <c r="AI16" s="686"/>
      <c r="AJ16" s="686"/>
      <c r="AK16" s="686"/>
      <c r="AL16" s="628" t="s">
        <v>130</v>
      </c>
      <c r="AM16" s="629"/>
      <c r="AN16" s="629"/>
      <c r="AO16" s="687"/>
      <c r="AP16" s="620" t="s">
        <v>260</v>
      </c>
      <c r="AQ16" s="621"/>
      <c r="AR16" s="621"/>
      <c r="AS16" s="621"/>
      <c r="AT16" s="621"/>
      <c r="AU16" s="621"/>
      <c r="AV16" s="621"/>
      <c r="AW16" s="621"/>
      <c r="AX16" s="621"/>
      <c r="AY16" s="621"/>
      <c r="AZ16" s="621"/>
      <c r="BA16" s="621"/>
      <c r="BB16" s="621"/>
      <c r="BC16" s="621"/>
      <c r="BD16" s="621"/>
      <c r="BE16" s="621"/>
      <c r="BF16" s="622"/>
      <c r="BG16" s="623" t="s">
        <v>236</v>
      </c>
      <c r="BH16" s="626"/>
      <c r="BI16" s="626"/>
      <c r="BJ16" s="626"/>
      <c r="BK16" s="626"/>
      <c r="BL16" s="626"/>
      <c r="BM16" s="626"/>
      <c r="BN16" s="627"/>
      <c r="BO16" s="685" t="s">
        <v>236</v>
      </c>
      <c r="BP16" s="685"/>
      <c r="BQ16" s="685"/>
      <c r="BR16" s="685"/>
      <c r="BS16" s="631" t="s">
        <v>236</v>
      </c>
      <c r="BT16" s="626"/>
      <c r="BU16" s="626"/>
      <c r="BV16" s="626"/>
      <c r="BW16" s="626"/>
      <c r="BX16" s="626"/>
      <c r="BY16" s="626"/>
      <c r="BZ16" s="626"/>
      <c r="CA16" s="626"/>
      <c r="CB16" s="666"/>
      <c r="CD16" s="667" t="s">
        <v>261</v>
      </c>
      <c r="CE16" s="664"/>
      <c r="CF16" s="664"/>
      <c r="CG16" s="664"/>
      <c r="CH16" s="664"/>
      <c r="CI16" s="664"/>
      <c r="CJ16" s="664"/>
      <c r="CK16" s="664"/>
      <c r="CL16" s="664"/>
      <c r="CM16" s="664"/>
      <c r="CN16" s="664"/>
      <c r="CO16" s="664"/>
      <c r="CP16" s="664"/>
      <c r="CQ16" s="665"/>
      <c r="CR16" s="623">
        <v>819759</v>
      </c>
      <c r="CS16" s="626"/>
      <c r="CT16" s="626"/>
      <c r="CU16" s="626"/>
      <c r="CV16" s="626"/>
      <c r="CW16" s="626"/>
      <c r="CX16" s="626"/>
      <c r="CY16" s="627"/>
      <c r="CZ16" s="685">
        <v>1.8</v>
      </c>
      <c r="DA16" s="685"/>
      <c r="DB16" s="685"/>
      <c r="DC16" s="685"/>
      <c r="DD16" s="631" t="s">
        <v>138</v>
      </c>
      <c r="DE16" s="626"/>
      <c r="DF16" s="626"/>
      <c r="DG16" s="626"/>
      <c r="DH16" s="626"/>
      <c r="DI16" s="626"/>
      <c r="DJ16" s="626"/>
      <c r="DK16" s="626"/>
      <c r="DL16" s="626"/>
      <c r="DM16" s="626"/>
      <c r="DN16" s="626"/>
      <c r="DO16" s="626"/>
      <c r="DP16" s="627"/>
      <c r="DQ16" s="631">
        <v>30376</v>
      </c>
      <c r="DR16" s="626"/>
      <c r="DS16" s="626"/>
      <c r="DT16" s="626"/>
      <c r="DU16" s="626"/>
      <c r="DV16" s="626"/>
      <c r="DW16" s="626"/>
      <c r="DX16" s="626"/>
      <c r="DY16" s="626"/>
      <c r="DZ16" s="626"/>
      <c r="EA16" s="626"/>
      <c r="EB16" s="626"/>
      <c r="EC16" s="666"/>
    </row>
    <row r="17" spans="2:133" ht="11.25" customHeight="1">
      <c r="B17" s="620" t="s">
        <v>262</v>
      </c>
      <c r="C17" s="621"/>
      <c r="D17" s="621"/>
      <c r="E17" s="621"/>
      <c r="F17" s="621"/>
      <c r="G17" s="621"/>
      <c r="H17" s="621"/>
      <c r="I17" s="621"/>
      <c r="J17" s="621"/>
      <c r="K17" s="621"/>
      <c r="L17" s="621"/>
      <c r="M17" s="621"/>
      <c r="N17" s="621"/>
      <c r="O17" s="621"/>
      <c r="P17" s="621"/>
      <c r="Q17" s="622"/>
      <c r="R17" s="623">
        <v>12782</v>
      </c>
      <c r="S17" s="626"/>
      <c r="T17" s="626"/>
      <c r="U17" s="626"/>
      <c r="V17" s="626"/>
      <c r="W17" s="626"/>
      <c r="X17" s="626"/>
      <c r="Y17" s="627"/>
      <c r="Z17" s="685">
        <v>0</v>
      </c>
      <c r="AA17" s="685"/>
      <c r="AB17" s="685"/>
      <c r="AC17" s="685"/>
      <c r="AD17" s="686">
        <v>12782</v>
      </c>
      <c r="AE17" s="686"/>
      <c r="AF17" s="686"/>
      <c r="AG17" s="686"/>
      <c r="AH17" s="686"/>
      <c r="AI17" s="686"/>
      <c r="AJ17" s="686"/>
      <c r="AK17" s="686"/>
      <c r="AL17" s="628">
        <v>0</v>
      </c>
      <c r="AM17" s="629"/>
      <c r="AN17" s="629"/>
      <c r="AO17" s="687"/>
      <c r="AP17" s="620" t="s">
        <v>263</v>
      </c>
      <c r="AQ17" s="621"/>
      <c r="AR17" s="621"/>
      <c r="AS17" s="621"/>
      <c r="AT17" s="621"/>
      <c r="AU17" s="621"/>
      <c r="AV17" s="621"/>
      <c r="AW17" s="621"/>
      <c r="AX17" s="621"/>
      <c r="AY17" s="621"/>
      <c r="AZ17" s="621"/>
      <c r="BA17" s="621"/>
      <c r="BB17" s="621"/>
      <c r="BC17" s="621"/>
      <c r="BD17" s="621"/>
      <c r="BE17" s="621"/>
      <c r="BF17" s="622"/>
      <c r="BG17" s="623" t="s">
        <v>236</v>
      </c>
      <c r="BH17" s="626"/>
      <c r="BI17" s="626"/>
      <c r="BJ17" s="626"/>
      <c r="BK17" s="626"/>
      <c r="BL17" s="626"/>
      <c r="BM17" s="626"/>
      <c r="BN17" s="627"/>
      <c r="BO17" s="685" t="s">
        <v>130</v>
      </c>
      <c r="BP17" s="685"/>
      <c r="BQ17" s="685"/>
      <c r="BR17" s="685"/>
      <c r="BS17" s="631" t="s">
        <v>130</v>
      </c>
      <c r="BT17" s="626"/>
      <c r="BU17" s="626"/>
      <c r="BV17" s="626"/>
      <c r="BW17" s="626"/>
      <c r="BX17" s="626"/>
      <c r="BY17" s="626"/>
      <c r="BZ17" s="626"/>
      <c r="CA17" s="626"/>
      <c r="CB17" s="666"/>
      <c r="CD17" s="667" t="s">
        <v>264</v>
      </c>
      <c r="CE17" s="664"/>
      <c r="CF17" s="664"/>
      <c r="CG17" s="664"/>
      <c r="CH17" s="664"/>
      <c r="CI17" s="664"/>
      <c r="CJ17" s="664"/>
      <c r="CK17" s="664"/>
      <c r="CL17" s="664"/>
      <c r="CM17" s="664"/>
      <c r="CN17" s="664"/>
      <c r="CO17" s="664"/>
      <c r="CP17" s="664"/>
      <c r="CQ17" s="665"/>
      <c r="CR17" s="623">
        <v>6686629</v>
      </c>
      <c r="CS17" s="626"/>
      <c r="CT17" s="626"/>
      <c r="CU17" s="626"/>
      <c r="CV17" s="626"/>
      <c r="CW17" s="626"/>
      <c r="CX17" s="626"/>
      <c r="CY17" s="627"/>
      <c r="CZ17" s="685">
        <v>14.6</v>
      </c>
      <c r="DA17" s="685"/>
      <c r="DB17" s="685"/>
      <c r="DC17" s="685"/>
      <c r="DD17" s="631" t="s">
        <v>236</v>
      </c>
      <c r="DE17" s="626"/>
      <c r="DF17" s="626"/>
      <c r="DG17" s="626"/>
      <c r="DH17" s="626"/>
      <c r="DI17" s="626"/>
      <c r="DJ17" s="626"/>
      <c r="DK17" s="626"/>
      <c r="DL17" s="626"/>
      <c r="DM17" s="626"/>
      <c r="DN17" s="626"/>
      <c r="DO17" s="626"/>
      <c r="DP17" s="627"/>
      <c r="DQ17" s="631">
        <v>6379815</v>
      </c>
      <c r="DR17" s="626"/>
      <c r="DS17" s="626"/>
      <c r="DT17" s="626"/>
      <c r="DU17" s="626"/>
      <c r="DV17" s="626"/>
      <c r="DW17" s="626"/>
      <c r="DX17" s="626"/>
      <c r="DY17" s="626"/>
      <c r="DZ17" s="626"/>
      <c r="EA17" s="626"/>
      <c r="EB17" s="626"/>
      <c r="EC17" s="666"/>
    </row>
    <row r="18" spans="2:133" ht="11.25" customHeight="1">
      <c r="B18" s="620" t="s">
        <v>265</v>
      </c>
      <c r="C18" s="621"/>
      <c r="D18" s="621"/>
      <c r="E18" s="621"/>
      <c r="F18" s="621"/>
      <c r="G18" s="621"/>
      <c r="H18" s="621"/>
      <c r="I18" s="621"/>
      <c r="J18" s="621"/>
      <c r="K18" s="621"/>
      <c r="L18" s="621"/>
      <c r="M18" s="621"/>
      <c r="N18" s="621"/>
      <c r="O18" s="621"/>
      <c r="P18" s="621"/>
      <c r="Q18" s="622"/>
      <c r="R18" s="623">
        <v>20903523</v>
      </c>
      <c r="S18" s="626"/>
      <c r="T18" s="626"/>
      <c r="U18" s="626"/>
      <c r="V18" s="626"/>
      <c r="W18" s="626"/>
      <c r="X18" s="626"/>
      <c r="Y18" s="627"/>
      <c r="Z18" s="685">
        <v>43.6</v>
      </c>
      <c r="AA18" s="685"/>
      <c r="AB18" s="685"/>
      <c r="AC18" s="685"/>
      <c r="AD18" s="686">
        <v>18876394</v>
      </c>
      <c r="AE18" s="686"/>
      <c r="AF18" s="686"/>
      <c r="AG18" s="686"/>
      <c r="AH18" s="686"/>
      <c r="AI18" s="686"/>
      <c r="AJ18" s="686"/>
      <c r="AK18" s="686"/>
      <c r="AL18" s="628">
        <v>73.099999999999994</v>
      </c>
      <c r="AM18" s="629"/>
      <c r="AN18" s="629"/>
      <c r="AO18" s="687"/>
      <c r="AP18" s="620" t="s">
        <v>266</v>
      </c>
      <c r="AQ18" s="621"/>
      <c r="AR18" s="621"/>
      <c r="AS18" s="621"/>
      <c r="AT18" s="621"/>
      <c r="AU18" s="621"/>
      <c r="AV18" s="621"/>
      <c r="AW18" s="621"/>
      <c r="AX18" s="621"/>
      <c r="AY18" s="621"/>
      <c r="AZ18" s="621"/>
      <c r="BA18" s="621"/>
      <c r="BB18" s="621"/>
      <c r="BC18" s="621"/>
      <c r="BD18" s="621"/>
      <c r="BE18" s="621"/>
      <c r="BF18" s="622"/>
      <c r="BG18" s="623" t="s">
        <v>236</v>
      </c>
      <c r="BH18" s="626"/>
      <c r="BI18" s="626"/>
      <c r="BJ18" s="626"/>
      <c r="BK18" s="626"/>
      <c r="BL18" s="626"/>
      <c r="BM18" s="626"/>
      <c r="BN18" s="627"/>
      <c r="BO18" s="685" t="s">
        <v>138</v>
      </c>
      <c r="BP18" s="685"/>
      <c r="BQ18" s="685"/>
      <c r="BR18" s="685"/>
      <c r="BS18" s="631" t="s">
        <v>130</v>
      </c>
      <c r="BT18" s="626"/>
      <c r="BU18" s="626"/>
      <c r="BV18" s="626"/>
      <c r="BW18" s="626"/>
      <c r="BX18" s="626"/>
      <c r="BY18" s="626"/>
      <c r="BZ18" s="626"/>
      <c r="CA18" s="626"/>
      <c r="CB18" s="666"/>
      <c r="CD18" s="667" t="s">
        <v>267</v>
      </c>
      <c r="CE18" s="664"/>
      <c r="CF18" s="664"/>
      <c r="CG18" s="664"/>
      <c r="CH18" s="664"/>
      <c r="CI18" s="664"/>
      <c r="CJ18" s="664"/>
      <c r="CK18" s="664"/>
      <c r="CL18" s="664"/>
      <c r="CM18" s="664"/>
      <c r="CN18" s="664"/>
      <c r="CO18" s="664"/>
      <c r="CP18" s="664"/>
      <c r="CQ18" s="665"/>
      <c r="CR18" s="623" t="s">
        <v>130</v>
      </c>
      <c r="CS18" s="626"/>
      <c r="CT18" s="626"/>
      <c r="CU18" s="626"/>
      <c r="CV18" s="626"/>
      <c r="CW18" s="626"/>
      <c r="CX18" s="626"/>
      <c r="CY18" s="627"/>
      <c r="CZ18" s="685" t="s">
        <v>236</v>
      </c>
      <c r="DA18" s="685"/>
      <c r="DB18" s="685"/>
      <c r="DC18" s="685"/>
      <c r="DD18" s="631" t="s">
        <v>236</v>
      </c>
      <c r="DE18" s="626"/>
      <c r="DF18" s="626"/>
      <c r="DG18" s="626"/>
      <c r="DH18" s="626"/>
      <c r="DI18" s="626"/>
      <c r="DJ18" s="626"/>
      <c r="DK18" s="626"/>
      <c r="DL18" s="626"/>
      <c r="DM18" s="626"/>
      <c r="DN18" s="626"/>
      <c r="DO18" s="626"/>
      <c r="DP18" s="627"/>
      <c r="DQ18" s="631" t="s">
        <v>236</v>
      </c>
      <c r="DR18" s="626"/>
      <c r="DS18" s="626"/>
      <c r="DT18" s="626"/>
      <c r="DU18" s="626"/>
      <c r="DV18" s="626"/>
      <c r="DW18" s="626"/>
      <c r="DX18" s="626"/>
      <c r="DY18" s="626"/>
      <c r="DZ18" s="626"/>
      <c r="EA18" s="626"/>
      <c r="EB18" s="626"/>
      <c r="EC18" s="666"/>
    </row>
    <row r="19" spans="2:133" ht="11.25" customHeight="1">
      <c r="B19" s="620" t="s">
        <v>268</v>
      </c>
      <c r="C19" s="621"/>
      <c r="D19" s="621"/>
      <c r="E19" s="621"/>
      <c r="F19" s="621"/>
      <c r="G19" s="621"/>
      <c r="H19" s="621"/>
      <c r="I19" s="621"/>
      <c r="J19" s="621"/>
      <c r="K19" s="621"/>
      <c r="L19" s="621"/>
      <c r="M19" s="621"/>
      <c r="N19" s="621"/>
      <c r="O19" s="621"/>
      <c r="P19" s="621"/>
      <c r="Q19" s="622"/>
      <c r="R19" s="623">
        <v>18876394</v>
      </c>
      <c r="S19" s="626"/>
      <c r="T19" s="626"/>
      <c r="U19" s="626"/>
      <c r="V19" s="626"/>
      <c r="W19" s="626"/>
      <c r="X19" s="626"/>
      <c r="Y19" s="627"/>
      <c r="Z19" s="685">
        <v>39.4</v>
      </c>
      <c r="AA19" s="685"/>
      <c r="AB19" s="685"/>
      <c r="AC19" s="685"/>
      <c r="AD19" s="686">
        <v>18876394</v>
      </c>
      <c r="AE19" s="686"/>
      <c r="AF19" s="686"/>
      <c r="AG19" s="686"/>
      <c r="AH19" s="686"/>
      <c r="AI19" s="686"/>
      <c r="AJ19" s="686"/>
      <c r="AK19" s="686"/>
      <c r="AL19" s="628">
        <v>73.099999999999994</v>
      </c>
      <c r="AM19" s="629"/>
      <c r="AN19" s="629"/>
      <c r="AO19" s="687"/>
      <c r="AP19" s="620" t="s">
        <v>269</v>
      </c>
      <c r="AQ19" s="621"/>
      <c r="AR19" s="621"/>
      <c r="AS19" s="621"/>
      <c r="AT19" s="621"/>
      <c r="AU19" s="621"/>
      <c r="AV19" s="621"/>
      <c r="AW19" s="621"/>
      <c r="AX19" s="621"/>
      <c r="AY19" s="621"/>
      <c r="AZ19" s="621"/>
      <c r="BA19" s="621"/>
      <c r="BB19" s="621"/>
      <c r="BC19" s="621"/>
      <c r="BD19" s="621"/>
      <c r="BE19" s="621"/>
      <c r="BF19" s="622"/>
      <c r="BG19" s="623">
        <v>25621</v>
      </c>
      <c r="BH19" s="626"/>
      <c r="BI19" s="626"/>
      <c r="BJ19" s="626"/>
      <c r="BK19" s="626"/>
      <c r="BL19" s="626"/>
      <c r="BM19" s="626"/>
      <c r="BN19" s="627"/>
      <c r="BO19" s="685">
        <v>0.5</v>
      </c>
      <c r="BP19" s="685"/>
      <c r="BQ19" s="685"/>
      <c r="BR19" s="685"/>
      <c r="BS19" s="631" t="s">
        <v>236</v>
      </c>
      <c r="BT19" s="626"/>
      <c r="BU19" s="626"/>
      <c r="BV19" s="626"/>
      <c r="BW19" s="626"/>
      <c r="BX19" s="626"/>
      <c r="BY19" s="626"/>
      <c r="BZ19" s="626"/>
      <c r="CA19" s="626"/>
      <c r="CB19" s="666"/>
      <c r="CD19" s="667" t="s">
        <v>270</v>
      </c>
      <c r="CE19" s="664"/>
      <c r="CF19" s="664"/>
      <c r="CG19" s="664"/>
      <c r="CH19" s="664"/>
      <c r="CI19" s="664"/>
      <c r="CJ19" s="664"/>
      <c r="CK19" s="664"/>
      <c r="CL19" s="664"/>
      <c r="CM19" s="664"/>
      <c r="CN19" s="664"/>
      <c r="CO19" s="664"/>
      <c r="CP19" s="664"/>
      <c r="CQ19" s="665"/>
      <c r="CR19" s="623" t="s">
        <v>138</v>
      </c>
      <c r="CS19" s="626"/>
      <c r="CT19" s="626"/>
      <c r="CU19" s="626"/>
      <c r="CV19" s="626"/>
      <c r="CW19" s="626"/>
      <c r="CX19" s="626"/>
      <c r="CY19" s="627"/>
      <c r="CZ19" s="685" t="s">
        <v>236</v>
      </c>
      <c r="DA19" s="685"/>
      <c r="DB19" s="685"/>
      <c r="DC19" s="685"/>
      <c r="DD19" s="631" t="s">
        <v>236</v>
      </c>
      <c r="DE19" s="626"/>
      <c r="DF19" s="626"/>
      <c r="DG19" s="626"/>
      <c r="DH19" s="626"/>
      <c r="DI19" s="626"/>
      <c r="DJ19" s="626"/>
      <c r="DK19" s="626"/>
      <c r="DL19" s="626"/>
      <c r="DM19" s="626"/>
      <c r="DN19" s="626"/>
      <c r="DO19" s="626"/>
      <c r="DP19" s="627"/>
      <c r="DQ19" s="631" t="s">
        <v>236</v>
      </c>
      <c r="DR19" s="626"/>
      <c r="DS19" s="626"/>
      <c r="DT19" s="626"/>
      <c r="DU19" s="626"/>
      <c r="DV19" s="626"/>
      <c r="DW19" s="626"/>
      <c r="DX19" s="626"/>
      <c r="DY19" s="626"/>
      <c r="DZ19" s="626"/>
      <c r="EA19" s="626"/>
      <c r="EB19" s="626"/>
      <c r="EC19" s="666"/>
    </row>
    <row r="20" spans="2:133" ht="11.25" customHeight="1">
      <c r="B20" s="620" t="s">
        <v>271</v>
      </c>
      <c r="C20" s="621"/>
      <c r="D20" s="621"/>
      <c r="E20" s="621"/>
      <c r="F20" s="621"/>
      <c r="G20" s="621"/>
      <c r="H20" s="621"/>
      <c r="I20" s="621"/>
      <c r="J20" s="621"/>
      <c r="K20" s="621"/>
      <c r="L20" s="621"/>
      <c r="M20" s="621"/>
      <c r="N20" s="621"/>
      <c r="O20" s="621"/>
      <c r="P20" s="621"/>
      <c r="Q20" s="622"/>
      <c r="R20" s="623">
        <v>2027129</v>
      </c>
      <c r="S20" s="626"/>
      <c r="T20" s="626"/>
      <c r="U20" s="626"/>
      <c r="V20" s="626"/>
      <c r="W20" s="626"/>
      <c r="X20" s="626"/>
      <c r="Y20" s="627"/>
      <c r="Z20" s="685">
        <v>4.2</v>
      </c>
      <c r="AA20" s="685"/>
      <c r="AB20" s="685"/>
      <c r="AC20" s="685"/>
      <c r="AD20" s="686" t="s">
        <v>236</v>
      </c>
      <c r="AE20" s="686"/>
      <c r="AF20" s="686"/>
      <c r="AG20" s="686"/>
      <c r="AH20" s="686"/>
      <c r="AI20" s="686"/>
      <c r="AJ20" s="686"/>
      <c r="AK20" s="686"/>
      <c r="AL20" s="628" t="s">
        <v>130</v>
      </c>
      <c r="AM20" s="629"/>
      <c r="AN20" s="629"/>
      <c r="AO20" s="687"/>
      <c r="AP20" s="620" t="s">
        <v>272</v>
      </c>
      <c r="AQ20" s="621"/>
      <c r="AR20" s="621"/>
      <c r="AS20" s="621"/>
      <c r="AT20" s="621"/>
      <c r="AU20" s="621"/>
      <c r="AV20" s="621"/>
      <c r="AW20" s="621"/>
      <c r="AX20" s="621"/>
      <c r="AY20" s="621"/>
      <c r="AZ20" s="621"/>
      <c r="BA20" s="621"/>
      <c r="BB20" s="621"/>
      <c r="BC20" s="621"/>
      <c r="BD20" s="621"/>
      <c r="BE20" s="621"/>
      <c r="BF20" s="622"/>
      <c r="BG20" s="623">
        <v>25621</v>
      </c>
      <c r="BH20" s="626"/>
      <c r="BI20" s="626"/>
      <c r="BJ20" s="626"/>
      <c r="BK20" s="626"/>
      <c r="BL20" s="626"/>
      <c r="BM20" s="626"/>
      <c r="BN20" s="627"/>
      <c r="BO20" s="685">
        <v>0.5</v>
      </c>
      <c r="BP20" s="685"/>
      <c r="BQ20" s="685"/>
      <c r="BR20" s="685"/>
      <c r="BS20" s="631" t="s">
        <v>236</v>
      </c>
      <c r="BT20" s="626"/>
      <c r="BU20" s="626"/>
      <c r="BV20" s="626"/>
      <c r="BW20" s="626"/>
      <c r="BX20" s="626"/>
      <c r="BY20" s="626"/>
      <c r="BZ20" s="626"/>
      <c r="CA20" s="626"/>
      <c r="CB20" s="666"/>
      <c r="CD20" s="667" t="s">
        <v>273</v>
      </c>
      <c r="CE20" s="664"/>
      <c r="CF20" s="664"/>
      <c r="CG20" s="664"/>
      <c r="CH20" s="664"/>
      <c r="CI20" s="664"/>
      <c r="CJ20" s="664"/>
      <c r="CK20" s="664"/>
      <c r="CL20" s="664"/>
      <c r="CM20" s="664"/>
      <c r="CN20" s="664"/>
      <c r="CO20" s="664"/>
      <c r="CP20" s="664"/>
      <c r="CQ20" s="665"/>
      <c r="CR20" s="623">
        <v>45874752</v>
      </c>
      <c r="CS20" s="626"/>
      <c r="CT20" s="626"/>
      <c r="CU20" s="626"/>
      <c r="CV20" s="626"/>
      <c r="CW20" s="626"/>
      <c r="CX20" s="626"/>
      <c r="CY20" s="627"/>
      <c r="CZ20" s="685">
        <v>100</v>
      </c>
      <c r="DA20" s="685"/>
      <c r="DB20" s="685"/>
      <c r="DC20" s="685"/>
      <c r="DD20" s="631">
        <v>7280112</v>
      </c>
      <c r="DE20" s="626"/>
      <c r="DF20" s="626"/>
      <c r="DG20" s="626"/>
      <c r="DH20" s="626"/>
      <c r="DI20" s="626"/>
      <c r="DJ20" s="626"/>
      <c r="DK20" s="626"/>
      <c r="DL20" s="626"/>
      <c r="DM20" s="626"/>
      <c r="DN20" s="626"/>
      <c r="DO20" s="626"/>
      <c r="DP20" s="627"/>
      <c r="DQ20" s="631">
        <v>29617590</v>
      </c>
      <c r="DR20" s="626"/>
      <c r="DS20" s="626"/>
      <c r="DT20" s="626"/>
      <c r="DU20" s="626"/>
      <c r="DV20" s="626"/>
      <c r="DW20" s="626"/>
      <c r="DX20" s="626"/>
      <c r="DY20" s="626"/>
      <c r="DZ20" s="626"/>
      <c r="EA20" s="626"/>
      <c r="EB20" s="626"/>
      <c r="EC20" s="666"/>
    </row>
    <row r="21" spans="2:133" ht="11.25" customHeight="1">
      <c r="B21" s="620" t="s">
        <v>274</v>
      </c>
      <c r="C21" s="621"/>
      <c r="D21" s="621"/>
      <c r="E21" s="621"/>
      <c r="F21" s="621"/>
      <c r="G21" s="621"/>
      <c r="H21" s="621"/>
      <c r="I21" s="621"/>
      <c r="J21" s="621"/>
      <c r="K21" s="621"/>
      <c r="L21" s="621"/>
      <c r="M21" s="621"/>
      <c r="N21" s="621"/>
      <c r="O21" s="621"/>
      <c r="P21" s="621"/>
      <c r="Q21" s="622"/>
      <c r="R21" s="623" t="s">
        <v>236</v>
      </c>
      <c r="S21" s="626"/>
      <c r="T21" s="626"/>
      <c r="U21" s="626"/>
      <c r="V21" s="626"/>
      <c r="W21" s="626"/>
      <c r="X21" s="626"/>
      <c r="Y21" s="627"/>
      <c r="Z21" s="685" t="s">
        <v>236</v>
      </c>
      <c r="AA21" s="685"/>
      <c r="AB21" s="685"/>
      <c r="AC21" s="685"/>
      <c r="AD21" s="686" t="s">
        <v>130</v>
      </c>
      <c r="AE21" s="686"/>
      <c r="AF21" s="686"/>
      <c r="AG21" s="686"/>
      <c r="AH21" s="686"/>
      <c r="AI21" s="686"/>
      <c r="AJ21" s="686"/>
      <c r="AK21" s="686"/>
      <c r="AL21" s="628" t="s">
        <v>236</v>
      </c>
      <c r="AM21" s="629"/>
      <c r="AN21" s="629"/>
      <c r="AO21" s="687"/>
      <c r="AP21" s="731" t="s">
        <v>275</v>
      </c>
      <c r="AQ21" s="738"/>
      <c r="AR21" s="738"/>
      <c r="AS21" s="738"/>
      <c r="AT21" s="738"/>
      <c r="AU21" s="738"/>
      <c r="AV21" s="738"/>
      <c r="AW21" s="738"/>
      <c r="AX21" s="738"/>
      <c r="AY21" s="738"/>
      <c r="AZ21" s="738"/>
      <c r="BA21" s="738"/>
      <c r="BB21" s="738"/>
      <c r="BC21" s="738"/>
      <c r="BD21" s="738"/>
      <c r="BE21" s="738"/>
      <c r="BF21" s="733"/>
      <c r="BG21" s="623">
        <v>25621</v>
      </c>
      <c r="BH21" s="626"/>
      <c r="BI21" s="626"/>
      <c r="BJ21" s="626"/>
      <c r="BK21" s="626"/>
      <c r="BL21" s="626"/>
      <c r="BM21" s="626"/>
      <c r="BN21" s="627"/>
      <c r="BO21" s="685">
        <v>0.5</v>
      </c>
      <c r="BP21" s="685"/>
      <c r="BQ21" s="685"/>
      <c r="BR21" s="685"/>
      <c r="BS21" s="631" t="s">
        <v>236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276</v>
      </c>
      <c r="C22" s="621"/>
      <c r="D22" s="621"/>
      <c r="E22" s="621"/>
      <c r="F22" s="621"/>
      <c r="G22" s="621"/>
      <c r="H22" s="621"/>
      <c r="I22" s="621"/>
      <c r="J22" s="621"/>
      <c r="K22" s="621"/>
      <c r="L22" s="621"/>
      <c r="M22" s="621"/>
      <c r="N22" s="621"/>
      <c r="O22" s="621"/>
      <c r="P22" s="621"/>
      <c r="Q22" s="622"/>
      <c r="R22" s="623">
        <v>27758818</v>
      </c>
      <c r="S22" s="626"/>
      <c r="T22" s="626"/>
      <c r="U22" s="626"/>
      <c r="V22" s="626"/>
      <c r="W22" s="626"/>
      <c r="X22" s="626"/>
      <c r="Y22" s="627"/>
      <c r="Z22" s="685">
        <v>57.9</v>
      </c>
      <c r="AA22" s="685"/>
      <c r="AB22" s="685"/>
      <c r="AC22" s="685"/>
      <c r="AD22" s="686">
        <v>25731689</v>
      </c>
      <c r="AE22" s="686"/>
      <c r="AF22" s="686"/>
      <c r="AG22" s="686"/>
      <c r="AH22" s="686"/>
      <c r="AI22" s="686"/>
      <c r="AJ22" s="686"/>
      <c r="AK22" s="686"/>
      <c r="AL22" s="628">
        <v>99.6</v>
      </c>
      <c r="AM22" s="629"/>
      <c r="AN22" s="629"/>
      <c r="AO22" s="687"/>
      <c r="AP22" s="731" t="s">
        <v>277</v>
      </c>
      <c r="AQ22" s="738"/>
      <c r="AR22" s="738"/>
      <c r="AS22" s="738"/>
      <c r="AT22" s="738"/>
      <c r="AU22" s="738"/>
      <c r="AV22" s="738"/>
      <c r="AW22" s="738"/>
      <c r="AX22" s="738"/>
      <c r="AY22" s="738"/>
      <c r="AZ22" s="738"/>
      <c r="BA22" s="738"/>
      <c r="BB22" s="738"/>
      <c r="BC22" s="738"/>
      <c r="BD22" s="738"/>
      <c r="BE22" s="738"/>
      <c r="BF22" s="733"/>
      <c r="BG22" s="623" t="s">
        <v>236</v>
      </c>
      <c r="BH22" s="626"/>
      <c r="BI22" s="626"/>
      <c r="BJ22" s="626"/>
      <c r="BK22" s="626"/>
      <c r="BL22" s="626"/>
      <c r="BM22" s="626"/>
      <c r="BN22" s="627"/>
      <c r="BO22" s="685" t="s">
        <v>236</v>
      </c>
      <c r="BP22" s="685"/>
      <c r="BQ22" s="685"/>
      <c r="BR22" s="685"/>
      <c r="BS22" s="631" t="s">
        <v>236</v>
      </c>
      <c r="BT22" s="626"/>
      <c r="BU22" s="626"/>
      <c r="BV22" s="626"/>
      <c r="BW22" s="626"/>
      <c r="BX22" s="626"/>
      <c r="BY22" s="626"/>
      <c r="BZ22" s="626"/>
      <c r="CA22" s="626"/>
      <c r="CB22" s="666"/>
      <c r="CD22" s="740" t="s">
        <v>278</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279</v>
      </c>
      <c r="C23" s="621"/>
      <c r="D23" s="621"/>
      <c r="E23" s="621"/>
      <c r="F23" s="621"/>
      <c r="G23" s="621"/>
      <c r="H23" s="621"/>
      <c r="I23" s="621"/>
      <c r="J23" s="621"/>
      <c r="K23" s="621"/>
      <c r="L23" s="621"/>
      <c r="M23" s="621"/>
      <c r="N23" s="621"/>
      <c r="O23" s="621"/>
      <c r="P23" s="621"/>
      <c r="Q23" s="622"/>
      <c r="R23" s="623">
        <v>5214</v>
      </c>
      <c r="S23" s="626"/>
      <c r="T23" s="626"/>
      <c r="U23" s="626"/>
      <c r="V23" s="626"/>
      <c r="W23" s="626"/>
      <c r="X23" s="626"/>
      <c r="Y23" s="627"/>
      <c r="Z23" s="685">
        <v>0</v>
      </c>
      <c r="AA23" s="685"/>
      <c r="AB23" s="685"/>
      <c r="AC23" s="685"/>
      <c r="AD23" s="686">
        <v>5214</v>
      </c>
      <c r="AE23" s="686"/>
      <c r="AF23" s="686"/>
      <c r="AG23" s="686"/>
      <c r="AH23" s="686"/>
      <c r="AI23" s="686"/>
      <c r="AJ23" s="686"/>
      <c r="AK23" s="686"/>
      <c r="AL23" s="628">
        <v>0</v>
      </c>
      <c r="AM23" s="629"/>
      <c r="AN23" s="629"/>
      <c r="AO23" s="687"/>
      <c r="AP23" s="731" t="s">
        <v>280</v>
      </c>
      <c r="AQ23" s="738"/>
      <c r="AR23" s="738"/>
      <c r="AS23" s="738"/>
      <c r="AT23" s="738"/>
      <c r="AU23" s="738"/>
      <c r="AV23" s="738"/>
      <c r="AW23" s="738"/>
      <c r="AX23" s="738"/>
      <c r="AY23" s="738"/>
      <c r="AZ23" s="738"/>
      <c r="BA23" s="738"/>
      <c r="BB23" s="738"/>
      <c r="BC23" s="738"/>
      <c r="BD23" s="738"/>
      <c r="BE23" s="738"/>
      <c r="BF23" s="733"/>
      <c r="BG23" s="623" t="s">
        <v>130</v>
      </c>
      <c r="BH23" s="626"/>
      <c r="BI23" s="626"/>
      <c r="BJ23" s="626"/>
      <c r="BK23" s="626"/>
      <c r="BL23" s="626"/>
      <c r="BM23" s="626"/>
      <c r="BN23" s="627"/>
      <c r="BO23" s="685" t="s">
        <v>130</v>
      </c>
      <c r="BP23" s="685"/>
      <c r="BQ23" s="685"/>
      <c r="BR23" s="685"/>
      <c r="BS23" s="631" t="s">
        <v>130</v>
      </c>
      <c r="BT23" s="626"/>
      <c r="BU23" s="626"/>
      <c r="BV23" s="626"/>
      <c r="BW23" s="626"/>
      <c r="BX23" s="626"/>
      <c r="BY23" s="626"/>
      <c r="BZ23" s="626"/>
      <c r="CA23" s="626"/>
      <c r="CB23" s="666"/>
      <c r="CD23" s="740" t="s">
        <v>219</v>
      </c>
      <c r="CE23" s="741"/>
      <c r="CF23" s="741"/>
      <c r="CG23" s="741"/>
      <c r="CH23" s="741"/>
      <c r="CI23" s="741"/>
      <c r="CJ23" s="741"/>
      <c r="CK23" s="741"/>
      <c r="CL23" s="741"/>
      <c r="CM23" s="741"/>
      <c r="CN23" s="741"/>
      <c r="CO23" s="741"/>
      <c r="CP23" s="741"/>
      <c r="CQ23" s="742"/>
      <c r="CR23" s="740" t="s">
        <v>281</v>
      </c>
      <c r="CS23" s="741"/>
      <c r="CT23" s="741"/>
      <c r="CU23" s="741"/>
      <c r="CV23" s="741"/>
      <c r="CW23" s="741"/>
      <c r="CX23" s="741"/>
      <c r="CY23" s="742"/>
      <c r="CZ23" s="740" t="s">
        <v>282</v>
      </c>
      <c r="DA23" s="741"/>
      <c r="DB23" s="741"/>
      <c r="DC23" s="742"/>
      <c r="DD23" s="740" t="s">
        <v>283</v>
      </c>
      <c r="DE23" s="741"/>
      <c r="DF23" s="741"/>
      <c r="DG23" s="741"/>
      <c r="DH23" s="741"/>
      <c r="DI23" s="741"/>
      <c r="DJ23" s="741"/>
      <c r="DK23" s="742"/>
      <c r="DL23" s="749" t="s">
        <v>284</v>
      </c>
      <c r="DM23" s="750"/>
      <c r="DN23" s="750"/>
      <c r="DO23" s="750"/>
      <c r="DP23" s="750"/>
      <c r="DQ23" s="750"/>
      <c r="DR23" s="750"/>
      <c r="DS23" s="750"/>
      <c r="DT23" s="750"/>
      <c r="DU23" s="750"/>
      <c r="DV23" s="751"/>
      <c r="DW23" s="740" t="s">
        <v>285</v>
      </c>
      <c r="DX23" s="741"/>
      <c r="DY23" s="741"/>
      <c r="DZ23" s="741"/>
      <c r="EA23" s="741"/>
      <c r="EB23" s="741"/>
      <c r="EC23" s="742"/>
    </row>
    <row r="24" spans="2:133" ht="11.25" customHeight="1">
      <c r="B24" s="620" t="s">
        <v>286</v>
      </c>
      <c r="C24" s="621"/>
      <c r="D24" s="621"/>
      <c r="E24" s="621"/>
      <c r="F24" s="621"/>
      <c r="G24" s="621"/>
      <c r="H24" s="621"/>
      <c r="I24" s="621"/>
      <c r="J24" s="621"/>
      <c r="K24" s="621"/>
      <c r="L24" s="621"/>
      <c r="M24" s="621"/>
      <c r="N24" s="621"/>
      <c r="O24" s="621"/>
      <c r="P24" s="621"/>
      <c r="Q24" s="622"/>
      <c r="R24" s="623">
        <v>127479</v>
      </c>
      <c r="S24" s="626"/>
      <c r="T24" s="626"/>
      <c r="U24" s="626"/>
      <c r="V24" s="626"/>
      <c r="W24" s="626"/>
      <c r="X24" s="626"/>
      <c r="Y24" s="627"/>
      <c r="Z24" s="685">
        <v>0.3</v>
      </c>
      <c r="AA24" s="685"/>
      <c r="AB24" s="685"/>
      <c r="AC24" s="685"/>
      <c r="AD24" s="686" t="s">
        <v>236</v>
      </c>
      <c r="AE24" s="686"/>
      <c r="AF24" s="686"/>
      <c r="AG24" s="686"/>
      <c r="AH24" s="686"/>
      <c r="AI24" s="686"/>
      <c r="AJ24" s="686"/>
      <c r="AK24" s="686"/>
      <c r="AL24" s="628" t="s">
        <v>236</v>
      </c>
      <c r="AM24" s="629"/>
      <c r="AN24" s="629"/>
      <c r="AO24" s="687"/>
      <c r="AP24" s="731" t="s">
        <v>287</v>
      </c>
      <c r="AQ24" s="738"/>
      <c r="AR24" s="738"/>
      <c r="AS24" s="738"/>
      <c r="AT24" s="738"/>
      <c r="AU24" s="738"/>
      <c r="AV24" s="738"/>
      <c r="AW24" s="738"/>
      <c r="AX24" s="738"/>
      <c r="AY24" s="738"/>
      <c r="AZ24" s="738"/>
      <c r="BA24" s="738"/>
      <c r="BB24" s="738"/>
      <c r="BC24" s="738"/>
      <c r="BD24" s="738"/>
      <c r="BE24" s="738"/>
      <c r="BF24" s="733"/>
      <c r="BG24" s="623" t="s">
        <v>130</v>
      </c>
      <c r="BH24" s="626"/>
      <c r="BI24" s="626"/>
      <c r="BJ24" s="626"/>
      <c r="BK24" s="626"/>
      <c r="BL24" s="626"/>
      <c r="BM24" s="626"/>
      <c r="BN24" s="627"/>
      <c r="BO24" s="685" t="s">
        <v>130</v>
      </c>
      <c r="BP24" s="685"/>
      <c r="BQ24" s="685"/>
      <c r="BR24" s="685"/>
      <c r="BS24" s="631" t="s">
        <v>130</v>
      </c>
      <c r="BT24" s="626"/>
      <c r="BU24" s="626"/>
      <c r="BV24" s="626"/>
      <c r="BW24" s="626"/>
      <c r="BX24" s="626"/>
      <c r="BY24" s="626"/>
      <c r="BZ24" s="626"/>
      <c r="CA24" s="626"/>
      <c r="CB24" s="666"/>
      <c r="CD24" s="694" t="s">
        <v>288</v>
      </c>
      <c r="CE24" s="695"/>
      <c r="CF24" s="695"/>
      <c r="CG24" s="695"/>
      <c r="CH24" s="695"/>
      <c r="CI24" s="695"/>
      <c r="CJ24" s="695"/>
      <c r="CK24" s="695"/>
      <c r="CL24" s="695"/>
      <c r="CM24" s="695"/>
      <c r="CN24" s="695"/>
      <c r="CO24" s="695"/>
      <c r="CP24" s="695"/>
      <c r="CQ24" s="696"/>
      <c r="CR24" s="688">
        <v>18273026</v>
      </c>
      <c r="CS24" s="689"/>
      <c r="CT24" s="689"/>
      <c r="CU24" s="689"/>
      <c r="CV24" s="689"/>
      <c r="CW24" s="689"/>
      <c r="CX24" s="689"/>
      <c r="CY24" s="735"/>
      <c r="CZ24" s="736">
        <v>39.799999999999997</v>
      </c>
      <c r="DA24" s="705"/>
      <c r="DB24" s="705"/>
      <c r="DC24" s="739"/>
      <c r="DD24" s="734">
        <v>14939455</v>
      </c>
      <c r="DE24" s="689"/>
      <c r="DF24" s="689"/>
      <c r="DG24" s="689"/>
      <c r="DH24" s="689"/>
      <c r="DI24" s="689"/>
      <c r="DJ24" s="689"/>
      <c r="DK24" s="735"/>
      <c r="DL24" s="734">
        <v>14904879</v>
      </c>
      <c r="DM24" s="689"/>
      <c r="DN24" s="689"/>
      <c r="DO24" s="689"/>
      <c r="DP24" s="689"/>
      <c r="DQ24" s="689"/>
      <c r="DR24" s="689"/>
      <c r="DS24" s="689"/>
      <c r="DT24" s="689"/>
      <c r="DU24" s="689"/>
      <c r="DV24" s="735"/>
      <c r="DW24" s="736">
        <v>55.5</v>
      </c>
      <c r="DX24" s="705"/>
      <c r="DY24" s="705"/>
      <c r="DZ24" s="705"/>
      <c r="EA24" s="705"/>
      <c r="EB24" s="705"/>
      <c r="EC24" s="737"/>
    </row>
    <row r="25" spans="2:133" ht="11.25" customHeight="1">
      <c r="B25" s="620" t="s">
        <v>289</v>
      </c>
      <c r="C25" s="621"/>
      <c r="D25" s="621"/>
      <c r="E25" s="621"/>
      <c r="F25" s="621"/>
      <c r="G25" s="621"/>
      <c r="H25" s="621"/>
      <c r="I25" s="621"/>
      <c r="J25" s="621"/>
      <c r="K25" s="621"/>
      <c r="L25" s="621"/>
      <c r="M25" s="621"/>
      <c r="N25" s="621"/>
      <c r="O25" s="621"/>
      <c r="P25" s="621"/>
      <c r="Q25" s="622"/>
      <c r="R25" s="623">
        <v>466400</v>
      </c>
      <c r="S25" s="626"/>
      <c r="T25" s="626"/>
      <c r="U25" s="626"/>
      <c r="V25" s="626"/>
      <c r="W25" s="626"/>
      <c r="X25" s="626"/>
      <c r="Y25" s="627"/>
      <c r="Z25" s="685">
        <v>1</v>
      </c>
      <c r="AA25" s="685"/>
      <c r="AB25" s="685"/>
      <c r="AC25" s="685"/>
      <c r="AD25" s="686">
        <v>34026</v>
      </c>
      <c r="AE25" s="686"/>
      <c r="AF25" s="686"/>
      <c r="AG25" s="686"/>
      <c r="AH25" s="686"/>
      <c r="AI25" s="686"/>
      <c r="AJ25" s="686"/>
      <c r="AK25" s="686"/>
      <c r="AL25" s="628">
        <v>0.1</v>
      </c>
      <c r="AM25" s="629"/>
      <c r="AN25" s="629"/>
      <c r="AO25" s="687"/>
      <c r="AP25" s="731" t="s">
        <v>290</v>
      </c>
      <c r="AQ25" s="738"/>
      <c r="AR25" s="738"/>
      <c r="AS25" s="738"/>
      <c r="AT25" s="738"/>
      <c r="AU25" s="738"/>
      <c r="AV25" s="738"/>
      <c r="AW25" s="738"/>
      <c r="AX25" s="738"/>
      <c r="AY25" s="738"/>
      <c r="AZ25" s="738"/>
      <c r="BA25" s="738"/>
      <c r="BB25" s="738"/>
      <c r="BC25" s="738"/>
      <c r="BD25" s="738"/>
      <c r="BE25" s="738"/>
      <c r="BF25" s="733"/>
      <c r="BG25" s="623" t="s">
        <v>138</v>
      </c>
      <c r="BH25" s="626"/>
      <c r="BI25" s="626"/>
      <c r="BJ25" s="626"/>
      <c r="BK25" s="626"/>
      <c r="BL25" s="626"/>
      <c r="BM25" s="626"/>
      <c r="BN25" s="627"/>
      <c r="BO25" s="685" t="s">
        <v>138</v>
      </c>
      <c r="BP25" s="685"/>
      <c r="BQ25" s="685"/>
      <c r="BR25" s="685"/>
      <c r="BS25" s="631" t="s">
        <v>130</v>
      </c>
      <c r="BT25" s="626"/>
      <c r="BU25" s="626"/>
      <c r="BV25" s="626"/>
      <c r="BW25" s="626"/>
      <c r="BX25" s="626"/>
      <c r="BY25" s="626"/>
      <c r="BZ25" s="626"/>
      <c r="CA25" s="626"/>
      <c r="CB25" s="666"/>
      <c r="CD25" s="667" t="s">
        <v>291</v>
      </c>
      <c r="CE25" s="664"/>
      <c r="CF25" s="664"/>
      <c r="CG25" s="664"/>
      <c r="CH25" s="664"/>
      <c r="CI25" s="664"/>
      <c r="CJ25" s="664"/>
      <c r="CK25" s="664"/>
      <c r="CL25" s="664"/>
      <c r="CM25" s="664"/>
      <c r="CN25" s="664"/>
      <c r="CO25" s="664"/>
      <c r="CP25" s="664"/>
      <c r="CQ25" s="665"/>
      <c r="CR25" s="623">
        <v>7060983</v>
      </c>
      <c r="CS25" s="624"/>
      <c r="CT25" s="624"/>
      <c r="CU25" s="624"/>
      <c r="CV25" s="624"/>
      <c r="CW25" s="624"/>
      <c r="CX25" s="624"/>
      <c r="CY25" s="625"/>
      <c r="CZ25" s="628">
        <v>15.4</v>
      </c>
      <c r="DA25" s="657"/>
      <c r="DB25" s="657"/>
      <c r="DC25" s="658"/>
      <c r="DD25" s="631">
        <v>6814047</v>
      </c>
      <c r="DE25" s="624"/>
      <c r="DF25" s="624"/>
      <c r="DG25" s="624"/>
      <c r="DH25" s="624"/>
      <c r="DI25" s="624"/>
      <c r="DJ25" s="624"/>
      <c r="DK25" s="625"/>
      <c r="DL25" s="631">
        <v>6801281</v>
      </c>
      <c r="DM25" s="624"/>
      <c r="DN25" s="624"/>
      <c r="DO25" s="624"/>
      <c r="DP25" s="624"/>
      <c r="DQ25" s="624"/>
      <c r="DR25" s="624"/>
      <c r="DS25" s="624"/>
      <c r="DT25" s="624"/>
      <c r="DU25" s="624"/>
      <c r="DV25" s="625"/>
      <c r="DW25" s="628">
        <v>25.3</v>
      </c>
      <c r="DX25" s="657"/>
      <c r="DY25" s="657"/>
      <c r="DZ25" s="657"/>
      <c r="EA25" s="657"/>
      <c r="EB25" s="657"/>
      <c r="EC25" s="659"/>
    </row>
    <row r="26" spans="2:133" ht="11.25" customHeight="1">
      <c r="B26" s="620" t="s">
        <v>292</v>
      </c>
      <c r="C26" s="621"/>
      <c r="D26" s="621"/>
      <c r="E26" s="621"/>
      <c r="F26" s="621"/>
      <c r="G26" s="621"/>
      <c r="H26" s="621"/>
      <c r="I26" s="621"/>
      <c r="J26" s="621"/>
      <c r="K26" s="621"/>
      <c r="L26" s="621"/>
      <c r="M26" s="621"/>
      <c r="N26" s="621"/>
      <c r="O26" s="621"/>
      <c r="P26" s="621"/>
      <c r="Q26" s="622"/>
      <c r="R26" s="623">
        <v>180137</v>
      </c>
      <c r="S26" s="626"/>
      <c r="T26" s="626"/>
      <c r="U26" s="626"/>
      <c r="V26" s="626"/>
      <c r="W26" s="626"/>
      <c r="X26" s="626"/>
      <c r="Y26" s="627"/>
      <c r="Z26" s="685">
        <v>0.4</v>
      </c>
      <c r="AA26" s="685"/>
      <c r="AB26" s="685"/>
      <c r="AC26" s="685"/>
      <c r="AD26" s="686" t="s">
        <v>236</v>
      </c>
      <c r="AE26" s="686"/>
      <c r="AF26" s="686"/>
      <c r="AG26" s="686"/>
      <c r="AH26" s="686"/>
      <c r="AI26" s="686"/>
      <c r="AJ26" s="686"/>
      <c r="AK26" s="686"/>
      <c r="AL26" s="628" t="s">
        <v>236</v>
      </c>
      <c r="AM26" s="629"/>
      <c r="AN26" s="629"/>
      <c r="AO26" s="687"/>
      <c r="AP26" s="731" t="s">
        <v>293</v>
      </c>
      <c r="AQ26" s="732"/>
      <c r="AR26" s="732"/>
      <c r="AS26" s="732"/>
      <c r="AT26" s="732"/>
      <c r="AU26" s="732"/>
      <c r="AV26" s="732"/>
      <c r="AW26" s="732"/>
      <c r="AX26" s="732"/>
      <c r="AY26" s="732"/>
      <c r="AZ26" s="732"/>
      <c r="BA26" s="732"/>
      <c r="BB26" s="732"/>
      <c r="BC26" s="732"/>
      <c r="BD26" s="732"/>
      <c r="BE26" s="732"/>
      <c r="BF26" s="733"/>
      <c r="BG26" s="623" t="s">
        <v>130</v>
      </c>
      <c r="BH26" s="626"/>
      <c r="BI26" s="626"/>
      <c r="BJ26" s="626"/>
      <c r="BK26" s="626"/>
      <c r="BL26" s="626"/>
      <c r="BM26" s="626"/>
      <c r="BN26" s="627"/>
      <c r="BO26" s="685" t="s">
        <v>236</v>
      </c>
      <c r="BP26" s="685"/>
      <c r="BQ26" s="685"/>
      <c r="BR26" s="685"/>
      <c r="BS26" s="631" t="s">
        <v>236</v>
      </c>
      <c r="BT26" s="626"/>
      <c r="BU26" s="626"/>
      <c r="BV26" s="626"/>
      <c r="BW26" s="626"/>
      <c r="BX26" s="626"/>
      <c r="BY26" s="626"/>
      <c r="BZ26" s="626"/>
      <c r="CA26" s="626"/>
      <c r="CB26" s="666"/>
      <c r="CD26" s="667" t="s">
        <v>294</v>
      </c>
      <c r="CE26" s="664"/>
      <c r="CF26" s="664"/>
      <c r="CG26" s="664"/>
      <c r="CH26" s="664"/>
      <c r="CI26" s="664"/>
      <c r="CJ26" s="664"/>
      <c r="CK26" s="664"/>
      <c r="CL26" s="664"/>
      <c r="CM26" s="664"/>
      <c r="CN26" s="664"/>
      <c r="CO26" s="664"/>
      <c r="CP26" s="664"/>
      <c r="CQ26" s="665"/>
      <c r="CR26" s="623">
        <v>4914534</v>
      </c>
      <c r="CS26" s="626"/>
      <c r="CT26" s="626"/>
      <c r="CU26" s="626"/>
      <c r="CV26" s="626"/>
      <c r="CW26" s="626"/>
      <c r="CX26" s="626"/>
      <c r="CY26" s="627"/>
      <c r="CZ26" s="628">
        <v>10.7</v>
      </c>
      <c r="DA26" s="657"/>
      <c r="DB26" s="657"/>
      <c r="DC26" s="658"/>
      <c r="DD26" s="631">
        <v>4740225</v>
      </c>
      <c r="DE26" s="626"/>
      <c r="DF26" s="626"/>
      <c r="DG26" s="626"/>
      <c r="DH26" s="626"/>
      <c r="DI26" s="626"/>
      <c r="DJ26" s="626"/>
      <c r="DK26" s="627"/>
      <c r="DL26" s="631" t="s">
        <v>236</v>
      </c>
      <c r="DM26" s="626"/>
      <c r="DN26" s="626"/>
      <c r="DO26" s="626"/>
      <c r="DP26" s="626"/>
      <c r="DQ26" s="626"/>
      <c r="DR26" s="626"/>
      <c r="DS26" s="626"/>
      <c r="DT26" s="626"/>
      <c r="DU26" s="626"/>
      <c r="DV26" s="627"/>
      <c r="DW26" s="628" t="s">
        <v>236</v>
      </c>
      <c r="DX26" s="657"/>
      <c r="DY26" s="657"/>
      <c r="DZ26" s="657"/>
      <c r="EA26" s="657"/>
      <c r="EB26" s="657"/>
      <c r="EC26" s="659"/>
    </row>
    <row r="27" spans="2:133" ht="11.25" customHeight="1">
      <c r="B27" s="620" t="s">
        <v>295</v>
      </c>
      <c r="C27" s="621"/>
      <c r="D27" s="621"/>
      <c r="E27" s="621"/>
      <c r="F27" s="621"/>
      <c r="G27" s="621"/>
      <c r="H27" s="621"/>
      <c r="I27" s="621"/>
      <c r="J27" s="621"/>
      <c r="K27" s="621"/>
      <c r="L27" s="621"/>
      <c r="M27" s="621"/>
      <c r="N27" s="621"/>
      <c r="O27" s="621"/>
      <c r="P27" s="621"/>
      <c r="Q27" s="622"/>
      <c r="R27" s="623">
        <v>3335792</v>
      </c>
      <c r="S27" s="626"/>
      <c r="T27" s="626"/>
      <c r="U27" s="626"/>
      <c r="V27" s="626"/>
      <c r="W27" s="626"/>
      <c r="X27" s="626"/>
      <c r="Y27" s="627"/>
      <c r="Z27" s="685">
        <v>7</v>
      </c>
      <c r="AA27" s="685"/>
      <c r="AB27" s="685"/>
      <c r="AC27" s="685"/>
      <c r="AD27" s="686" t="s">
        <v>130</v>
      </c>
      <c r="AE27" s="686"/>
      <c r="AF27" s="686"/>
      <c r="AG27" s="686"/>
      <c r="AH27" s="686"/>
      <c r="AI27" s="686"/>
      <c r="AJ27" s="686"/>
      <c r="AK27" s="686"/>
      <c r="AL27" s="628" t="s">
        <v>236</v>
      </c>
      <c r="AM27" s="629"/>
      <c r="AN27" s="629"/>
      <c r="AO27" s="687"/>
      <c r="AP27" s="620" t="s">
        <v>296</v>
      </c>
      <c r="AQ27" s="621"/>
      <c r="AR27" s="621"/>
      <c r="AS27" s="621"/>
      <c r="AT27" s="621"/>
      <c r="AU27" s="621"/>
      <c r="AV27" s="621"/>
      <c r="AW27" s="621"/>
      <c r="AX27" s="621"/>
      <c r="AY27" s="621"/>
      <c r="AZ27" s="621"/>
      <c r="BA27" s="621"/>
      <c r="BB27" s="621"/>
      <c r="BC27" s="621"/>
      <c r="BD27" s="621"/>
      <c r="BE27" s="621"/>
      <c r="BF27" s="622"/>
      <c r="BG27" s="623">
        <v>5120230</v>
      </c>
      <c r="BH27" s="626"/>
      <c r="BI27" s="626"/>
      <c r="BJ27" s="626"/>
      <c r="BK27" s="626"/>
      <c r="BL27" s="626"/>
      <c r="BM27" s="626"/>
      <c r="BN27" s="627"/>
      <c r="BO27" s="685">
        <v>100</v>
      </c>
      <c r="BP27" s="685"/>
      <c r="BQ27" s="685"/>
      <c r="BR27" s="685"/>
      <c r="BS27" s="631">
        <v>31651</v>
      </c>
      <c r="BT27" s="626"/>
      <c r="BU27" s="626"/>
      <c r="BV27" s="626"/>
      <c r="BW27" s="626"/>
      <c r="BX27" s="626"/>
      <c r="BY27" s="626"/>
      <c r="BZ27" s="626"/>
      <c r="CA27" s="626"/>
      <c r="CB27" s="666"/>
      <c r="CD27" s="667" t="s">
        <v>297</v>
      </c>
      <c r="CE27" s="664"/>
      <c r="CF27" s="664"/>
      <c r="CG27" s="664"/>
      <c r="CH27" s="664"/>
      <c r="CI27" s="664"/>
      <c r="CJ27" s="664"/>
      <c r="CK27" s="664"/>
      <c r="CL27" s="664"/>
      <c r="CM27" s="664"/>
      <c r="CN27" s="664"/>
      <c r="CO27" s="664"/>
      <c r="CP27" s="664"/>
      <c r="CQ27" s="665"/>
      <c r="CR27" s="623">
        <v>4525414</v>
      </c>
      <c r="CS27" s="624"/>
      <c r="CT27" s="624"/>
      <c r="CU27" s="624"/>
      <c r="CV27" s="624"/>
      <c r="CW27" s="624"/>
      <c r="CX27" s="624"/>
      <c r="CY27" s="625"/>
      <c r="CZ27" s="628">
        <v>9.9</v>
      </c>
      <c r="DA27" s="657"/>
      <c r="DB27" s="657"/>
      <c r="DC27" s="658"/>
      <c r="DD27" s="631">
        <v>1745593</v>
      </c>
      <c r="DE27" s="624"/>
      <c r="DF27" s="624"/>
      <c r="DG27" s="624"/>
      <c r="DH27" s="624"/>
      <c r="DI27" s="624"/>
      <c r="DJ27" s="624"/>
      <c r="DK27" s="625"/>
      <c r="DL27" s="631">
        <v>1723783</v>
      </c>
      <c r="DM27" s="624"/>
      <c r="DN27" s="624"/>
      <c r="DO27" s="624"/>
      <c r="DP27" s="624"/>
      <c r="DQ27" s="624"/>
      <c r="DR27" s="624"/>
      <c r="DS27" s="624"/>
      <c r="DT27" s="624"/>
      <c r="DU27" s="624"/>
      <c r="DV27" s="625"/>
      <c r="DW27" s="628">
        <v>6.4</v>
      </c>
      <c r="DX27" s="657"/>
      <c r="DY27" s="657"/>
      <c r="DZ27" s="657"/>
      <c r="EA27" s="657"/>
      <c r="EB27" s="657"/>
      <c r="EC27" s="659"/>
    </row>
    <row r="28" spans="2:133" ht="11.25" customHeight="1">
      <c r="B28" s="728" t="s">
        <v>298</v>
      </c>
      <c r="C28" s="729"/>
      <c r="D28" s="729"/>
      <c r="E28" s="729"/>
      <c r="F28" s="729"/>
      <c r="G28" s="729"/>
      <c r="H28" s="729"/>
      <c r="I28" s="729"/>
      <c r="J28" s="729"/>
      <c r="K28" s="729"/>
      <c r="L28" s="729"/>
      <c r="M28" s="729"/>
      <c r="N28" s="729"/>
      <c r="O28" s="729"/>
      <c r="P28" s="729"/>
      <c r="Q28" s="730"/>
      <c r="R28" s="623">
        <v>22250</v>
      </c>
      <c r="S28" s="626"/>
      <c r="T28" s="626"/>
      <c r="U28" s="626"/>
      <c r="V28" s="626"/>
      <c r="W28" s="626"/>
      <c r="X28" s="626"/>
      <c r="Y28" s="627"/>
      <c r="Z28" s="685">
        <v>0</v>
      </c>
      <c r="AA28" s="685"/>
      <c r="AB28" s="685"/>
      <c r="AC28" s="685"/>
      <c r="AD28" s="686">
        <v>22250</v>
      </c>
      <c r="AE28" s="686"/>
      <c r="AF28" s="686"/>
      <c r="AG28" s="686"/>
      <c r="AH28" s="686"/>
      <c r="AI28" s="686"/>
      <c r="AJ28" s="686"/>
      <c r="AK28" s="686"/>
      <c r="AL28" s="628">
        <v>0.1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299</v>
      </c>
      <c r="CE28" s="664"/>
      <c r="CF28" s="664"/>
      <c r="CG28" s="664"/>
      <c r="CH28" s="664"/>
      <c r="CI28" s="664"/>
      <c r="CJ28" s="664"/>
      <c r="CK28" s="664"/>
      <c r="CL28" s="664"/>
      <c r="CM28" s="664"/>
      <c r="CN28" s="664"/>
      <c r="CO28" s="664"/>
      <c r="CP28" s="664"/>
      <c r="CQ28" s="665"/>
      <c r="CR28" s="623">
        <v>6686629</v>
      </c>
      <c r="CS28" s="626"/>
      <c r="CT28" s="626"/>
      <c r="CU28" s="626"/>
      <c r="CV28" s="626"/>
      <c r="CW28" s="626"/>
      <c r="CX28" s="626"/>
      <c r="CY28" s="627"/>
      <c r="CZ28" s="628">
        <v>14.6</v>
      </c>
      <c r="DA28" s="657"/>
      <c r="DB28" s="657"/>
      <c r="DC28" s="658"/>
      <c r="DD28" s="631">
        <v>6379815</v>
      </c>
      <c r="DE28" s="626"/>
      <c r="DF28" s="626"/>
      <c r="DG28" s="626"/>
      <c r="DH28" s="626"/>
      <c r="DI28" s="626"/>
      <c r="DJ28" s="626"/>
      <c r="DK28" s="627"/>
      <c r="DL28" s="631">
        <v>6379815</v>
      </c>
      <c r="DM28" s="626"/>
      <c r="DN28" s="626"/>
      <c r="DO28" s="626"/>
      <c r="DP28" s="626"/>
      <c r="DQ28" s="626"/>
      <c r="DR28" s="626"/>
      <c r="DS28" s="626"/>
      <c r="DT28" s="626"/>
      <c r="DU28" s="626"/>
      <c r="DV28" s="627"/>
      <c r="DW28" s="628">
        <v>23.7</v>
      </c>
      <c r="DX28" s="657"/>
      <c r="DY28" s="657"/>
      <c r="DZ28" s="657"/>
      <c r="EA28" s="657"/>
      <c r="EB28" s="657"/>
      <c r="EC28" s="659"/>
    </row>
    <row r="29" spans="2:133" ht="11.25" customHeight="1">
      <c r="B29" s="620" t="s">
        <v>300</v>
      </c>
      <c r="C29" s="621"/>
      <c r="D29" s="621"/>
      <c r="E29" s="621"/>
      <c r="F29" s="621"/>
      <c r="G29" s="621"/>
      <c r="H29" s="621"/>
      <c r="I29" s="621"/>
      <c r="J29" s="621"/>
      <c r="K29" s="621"/>
      <c r="L29" s="621"/>
      <c r="M29" s="621"/>
      <c r="N29" s="621"/>
      <c r="O29" s="621"/>
      <c r="P29" s="621"/>
      <c r="Q29" s="622"/>
      <c r="R29" s="623">
        <v>4168068</v>
      </c>
      <c r="S29" s="626"/>
      <c r="T29" s="626"/>
      <c r="U29" s="626"/>
      <c r="V29" s="626"/>
      <c r="W29" s="626"/>
      <c r="X29" s="626"/>
      <c r="Y29" s="627"/>
      <c r="Z29" s="685">
        <v>8.6999999999999993</v>
      </c>
      <c r="AA29" s="685"/>
      <c r="AB29" s="685"/>
      <c r="AC29" s="685"/>
      <c r="AD29" s="686" t="s">
        <v>138</v>
      </c>
      <c r="AE29" s="686"/>
      <c r="AF29" s="686"/>
      <c r="AG29" s="686"/>
      <c r="AH29" s="686"/>
      <c r="AI29" s="686"/>
      <c r="AJ29" s="686"/>
      <c r="AK29" s="686"/>
      <c r="AL29" s="628" t="s">
        <v>236</v>
      </c>
      <c r="AM29" s="629"/>
      <c r="AN29" s="629"/>
      <c r="AO29" s="687"/>
      <c r="AP29" s="697" t="s">
        <v>219</v>
      </c>
      <c r="AQ29" s="698"/>
      <c r="AR29" s="698"/>
      <c r="AS29" s="698"/>
      <c r="AT29" s="698"/>
      <c r="AU29" s="698"/>
      <c r="AV29" s="698"/>
      <c r="AW29" s="698"/>
      <c r="AX29" s="698"/>
      <c r="AY29" s="698"/>
      <c r="AZ29" s="698"/>
      <c r="BA29" s="698"/>
      <c r="BB29" s="698"/>
      <c r="BC29" s="698"/>
      <c r="BD29" s="698"/>
      <c r="BE29" s="698"/>
      <c r="BF29" s="699"/>
      <c r="BG29" s="697" t="s">
        <v>301</v>
      </c>
      <c r="BH29" s="725"/>
      <c r="BI29" s="725"/>
      <c r="BJ29" s="725"/>
      <c r="BK29" s="725"/>
      <c r="BL29" s="725"/>
      <c r="BM29" s="725"/>
      <c r="BN29" s="725"/>
      <c r="BO29" s="725"/>
      <c r="BP29" s="725"/>
      <c r="BQ29" s="726"/>
      <c r="BR29" s="697" t="s">
        <v>302</v>
      </c>
      <c r="BS29" s="725"/>
      <c r="BT29" s="725"/>
      <c r="BU29" s="725"/>
      <c r="BV29" s="725"/>
      <c r="BW29" s="725"/>
      <c r="BX29" s="725"/>
      <c r="BY29" s="725"/>
      <c r="BZ29" s="725"/>
      <c r="CA29" s="725"/>
      <c r="CB29" s="726"/>
      <c r="CD29" s="707" t="s">
        <v>303</v>
      </c>
      <c r="CE29" s="708"/>
      <c r="CF29" s="667" t="s">
        <v>304</v>
      </c>
      <c r="CG29" s="664"/>
      <c r="CH29" s="664"/>
      <c r="CI29" s="664"/>
      <c r="CJ29" s="664"/>
      <c r="CK29" s="664"/>
      <c r="CL29" s="664"/>
      <c r="CM29" s="664"/>
      <c r="CN29" s="664"/>
      <c r="CO29" s="664"/>
      <c r="CP29" s="664"/>
      <c r="CQ29" s="665"/>
      <c r="CR29" s="623">
        <v>6686629</v>
      </c>
      <c r="CS29" s="624"/>
      <c r="CT29" s="624"/>
      <c r="CU29" s="624"/>
      <c r="CV29" s="624"/>
      <c r="CW29" s="624"/>
      <c r="CX29" s="624"/>
      <c r="CY29" s="625"/>
      <c r="CZ29" s="628">
        <v>14.6</v>
      </c>
      <c r="DA29" s="657"/>
      <c r="DB29" s="657"/>
      <c r="DC29" s="658"/>
      <c r="DD29" s="631">
        <v>6379815</v>
      </c>
      <c r="DE29" s="624"/>
      <c r="DF29" s="624"/>
      <c r="DG29" s="624"/>
      <c r="DH29" s="624"/>
      <c r="DI29" s="624"/>
      <c r="DJ29" s="624"/>
      <c r="DK29" s="625"/>
      <c r="DL29" s="631">
        <v>6379815</v>
      </c>
      <c r="DM29" s="624"/>
      <c r="DN29" s="624"/>
      <c r="DO29" s="624"/>
      <c r="DP29" s="624"/>
      <c r="DQ29" s="624"/>
      <c r="DR29" s="624"/>
      <c r="DS29" s="624"/>
      <c r="DT29" s="624"/>
      <c r="DU29" s="624"/>
      <c r="DV29" s="625"/>
      <c r="DW29" s="628">
        <v>23.7</v>
      </c>
      <c r="DX29" s="657"/>
      <c r="DY29" s="657"/>
      <c r="DZ29" s="657"/>
      <c r="EA29" s="657"/>
      <c r="EB29" s="657"/>
      <c r="EC29" s="659"/>
    </row>
    <row r="30" spans="2:133" ht="11.25" customHeight="1">
      <c r="B30" s="620" t="s">
        <v>305</v>
      </c>
      <c r="C30" s="621"/>
      <c r="D30" s="621"/>
      <c r="E30" s="621"/>
      <c r="F30" s="621"/>
      <c r="G30" s="621"/>
      <c r="H30" s="621"/>
      <c r="I30" s="621"/>
      <c r="J30" s="621"/>
      <c r="K30" s="621"/>
      <c r="L30" s="621"/>
      <c r="M30" s="621"/>
      <c r="N30" s="621"/>
      <c r="O30" s="621"/>
      <c r="P30" s="621"/>
      <c r="Q30" s="622"/>
      <c r="R30" s="623">
        <v>143557</v>
      </c>
      <c r="S30" s="626"/>
      <c r="T30" s="626"/>
      <c r="U30" s="626"/>
      <c r="V30" s="626"/>
      <c r="W30" s="626"/>
      <c r="X30" s="626"/>
      <c r="Y30" s="627"/>
      <c r="Z30" s="685">
        <v>0.3</v>
      </c>
      <c r="AA30" s="685"/>
      <c r="AB30" s="685"/>
      <c r="AC30" s="685"/>
      <c r="AD30" s="686">
        <v>38026</v>
      </c>
      <c r="AE30" s="686"/>
      <c r="AF30" s="686"/>
      <c r="AG30" s="686"/>
      <c r="AH30" s="686"/>
      <c r="AI30" s="686"/>
      <c r="AJ30" s="686"/>
      <c r="AK30" s="686"/>
      <c r="AL30" s="628">
        <v>0.1</v>
      </c>
      <c r="AM30" s="629"/>
      <c r="AN30" s="629"/>
      <c r="AO30" s="687"/>
      <c r="AP30" s="713" t="s">
        <v>306</v>
      </c>
      <c r="AQ30" s="714"/>
      <c r="AR30" s="714"/>
      <c r="AS30" s="714"/>
      <c r="AT30" s="719" t="s">
        <v>307</v>
      </c>
      <c r="AU30" s="230"/>
      <c r="AV30" s="230"/>
      <c r="AW30" s="230"/>
      <c r="AX30" s="722" t="s">
        <v>185</v>
      </c>
      <c r="AY30" s="723"/>
      <c r="AZ30" s="723"/>
      <c r="BA30" s="723"/>
      <c r="BB30" s="723"/>
      <c r="BC30" s="723"/>
      <c r="BD30" s="723"/>
      <c r="BE30" s="723"/>
      <c r="BF30" s="724"/>
      <c r="BG30" s="703">
        <v>98.5</v>
      </c>
      <c r="BH30" s="704"/>
      <c r="BI30" s="704"/>
      <c r="BJ30" s="704"/>
      <c r="BK30" s="704"/>
      <c r="BL30" s="704"/>
      <c r="BM30" s="705">
        <v>89.5</v>
      </c>
      <c r="BN30" s="704"/>
      <c r="BO30" s="704"/>
      <c r="BP30" s="704"/>
      <c r="BQ30" s="706"/>
      <c r="BR30" s="703">
        <v>98.5</v>
      </c>
      <c r="BS30" s="704"/>
      <c r="BT30" s="704"/>
      <c r="BU30" s="704"/>
      <c r="BV30" s="704"/>
      <c r="BW30" s="704"/>
      <c r="BX30" s="705">
        <v>89.6</v>
      </c>
      <c r="BY30" s="704"/>
      <c r="BZ30" s="704"/>
      <c r="CA30" s="704"/>
      <c r="CB30" s="706"/>
      <c r="CD30" s="709"/>
      <c r="CE30" s="710"/>
      <c r="CF30" s="667" t="s">
        <v>308</v>
      </c>
      <c r="CG30" s="664"/>
      <c r="CH30" s="664"/>
      <c r="CI30" s="664"/>
      <c r="CJ30" s="664"/>
      <c r="CK30" s="664"/>
      <c r="CL30" s="664"/>
      <c r="CM30" s="664"/>
      <c r="CN30" s="664"/>
      <c r="CO30" s="664"/>
      <c r="CP30" s="664"/>
      <c r="CQ30" s="665"/>
      <c r="CR30" s="623">
        <v>6402098</v>
      </c>
      <c r="CS30" s="626"/>
      <c r="CT30" s="626"/>
      <c r="CU30" s="626"/>
      <c r="CV30" s="626"/>
      <c r="CW30" s="626"/>
      <c r="CX30" s="626"/>
      <c r="CY30" s="627"/>
      <c r="CZ30" s="628">
        <v>14</v>
      </c>
      <c r="DA30" s="657"/>
      <c r="DB30" s="657"/>
      <c r="DC30" s="658"/>
      <c r="DD30" s="631">
        <v>6111449</v>
      </c>
      <c r="DE30" s="626"/>
      <c r="DF30" s="626"/>
      <c r="DG30" s="626"/>
      <c r="DH30" s="626"/>
      <c r="DI30" s="626"/>
      <c r="DJ30" s="626"/>
      <c r="DK30" s="627"/>
      <c r="DL30" s="631">
        <v>6111449</v>
      </c>
      <c r="DM30" s="626"/>
      <c r="DN30" s="626"/>
      <c r="DO30" s="626"/>
      <c r="DP30" s="626"/>
      <c r="DQ30" s="626"/>
      <c r="DR30" s="626"/>
      <c r="DS30" s="626"/>
      <c r="DT30" s="626"/>
      <c r="DU30" s="626"/>
      <c r="DV30" s="627"/>
      <c r="DW30" s="628">
        <v>22.7</v>
      </c>
      <c r="DX30" s="657"/>
      <c r="DY30" s="657"/>
      <c r="DZ30" s="657"/>
      <c r="EA30" s="657"/>
      <c r="EB30" s="657"/>
      <c r="EC30" s="659"/>
    </row>
    <row r="31" spans="2:133" ht="11.25" customHeight="1">
      <c r="B31" s="620" t="s">
        <v>309</v>
      </c>
      <c r="C31" s="621"/>
      <c r="D31" s="621"/>
      <c r="E31" s="621"/>
      <c r="F31" s="621"/>
      <c r="G31" s="621"/>
      <c r="H31" s="621"/>
      <c r="I31" s="621"/>
      <c r="J31" s="621"/>
      <c r="K31" s="621"/>
      <c r="L31" s="621"/>
      <c r="M31" s="621"/>
      <c r="N31" s="621"/>
      <c r="O31" s="621"/>
      <c r="P31" s="621"/>
      <c r="Q31" s="622"/>
      <c r="R31" s="623">
        <v>204264</v>
      </c>
      <c r="S31" s="626"/>
      <c r="T31" s="626"/>
      <c r="U31" s="626"/>
      <c r="V31" s="626"/>
      <c r="W31" s="626"/>
      <c r="X31" s="626"/>
      <c r="Y31" s="627"/>
      <c r="Z31" s="685">
        <v>0.4</v>
      </c>
      <c r="AA31" s="685"/>
      <c r="AB31" s="685"/>
      <c r="AC31" s="685"/>
      <c r="AD31" s="686" t="s">
        <v>236</v>
      </c>
      <c r="AE31" s="686"/>
      <c r="AF31" s="686"/>
      <c r="AG31" s="686"/>
      <c r="AH31" s="686"/>
      <c r="AI31" s="686"/>
      <c r="AJ31" s="686"/>
      <c r="AK31" s="686"/>
      <c r="AL31" s="628" t="s">
        <v>236</v>
      </c>
      <c r="AM31" s="629"/>
      <c r="AN31" s="629"/>
      <c r="AO31" s="687"/>
      <c r="AP31" s="715"/>
      <c r="AQ31" s="716"/>
      <c r="AR31" s="716"/>
      <c r="AS31" s="716"/>
      <c r="AT31" s="720"/>
      <c r="AU31" s="229" t="s">
        <v>310</v>
      </c>
      <c r="AV31" s="229"/>
      <c r="AW31" s="229"/>
      <c r="AX31" s="620" t="s">
        <v>311</v>
      </c>
      <c r="AY31" s="621"/>
      <c r="AZ31" s="621"/>
      <c r="BA31" s="621"/>
      <c r="BB31" s="621"/>
      <c r="BC31" s="621"/>
      <c r="BD31" s="621"/>
      <c r="BE31" s="621"/>
      <c r="BF31" s="622"/>
      <c r="BG31" s="701">
        <v>99.5</v>
      </c>
      <c r="BH31" s="624"/>
      <c r="BI31" s="624"/>
      <c r="BJ31" s="624"/>
      <c r="BK31" s="624"/>
      <c r="BL31" s="624"/>
      <c r="BM31" s="629">
        <v>96.9</v>
      </c>
      <c r="BN31" s="702"/>
      <c r="BO31" s="702"/>
      <c r="BP31" s="702"/>
      <c r="BQ31" s="663"/>
      <c r="BR31" s="701">
        <v>99.3</v>
      </c>
      <c r="BS31" s="624"/>
      <c r="BT31" s="624"/>
      <c r="BU31" s="624"/>
      <c r="BV31" s="624"/>
      <c r="BW31" s="624"/>
      <c r="BX31" s="629">
        <v>96.4</v>
      </c>
      <c r="BY31" s="702"/>
      <c r="BZ31" s="702"/>
      <c r="CA31" s="702"/>
      <c r="CB31" s="663"/>
      <c r="CD31" s="709"/>
      <c r="CE31" s="710"/>
      <c r="CF31" s="667" t="s">
        <v>312</v>
      </c>
      <c r="CG31" s="664"/>
      <c r="CH31" s="664"/>
      <c r="CI31" s="664"/>
      <c r="CJ31" s="664"/>
      <c r="CK31" s="664"/>
      <c r="CL31" s="664"/>
      <c r="CM31" s="664"/>
      <c r="CN31" s="664"/>
      <c r="CO31" s="664"/>
      <c r="CP31" s="664"/>
      <c r="CQ31" s="665"/>
      <c r="CR31" s="623">
        <v>284531</v>
      </c>
      <c r="CS31" s="624"/>
      <c r="CT31" s="624"/>
      <c r="CU31" s="624"/>
      <c r="CV31" s="624"/>
      <c r="CW31" s="624"/>
      <c r="CX31" s="624"/>
      <c r="CY31" s="625"/>
      <c r="CZ31" s="628">
        <v>0.6</v>
      </c>
      <c r="DA31" s="657"/>
      <c r="DB31" s="657"/>
      <c r="DC31" s="658"/>
      <c r="DD31" s="631">
        <v>268366</v>
      </c>
      <c r="DE31" s="624"/>
      <c r="DF31" s="624"/>
      <c r="DG31" s="624"/>
      <c r="DH31" s="624"/>
      <c r="DI31" s="624"/>
      <c r="DJ31" s="624"/>
      <c r="DK31" s="625"/>
      <c r="DL31" s="631">
        <v>268366</v>
      </c>
      <c r="DM31" s="624"/>
      <c r="DN31" s="624"/>
      <c r="DO31" s="624"/>
      <c r="DP31" s="624"/>
      <c r="DQ31" s="624"/>
      <c r="DR31" s="624"/>
      <c r="DS31" s="624"/>
      <c r="DT31" s="624"/>
      <c r="DU31" s="624"/>
      <c r="DV31" s="625"/>
      <c r="DW31" s="628">
        <v>1</v>
      </c>
      <c r="DX31" s="657"/>
      <c r="DY31" s="657"/>
      <c r="DZ31" s="657"/>
      <c r="EA31" s="657"/>
      <c r="EB31" s="657"/>
      <c r="EC31" s="659"/>
    </row>
    <row r="32" spans="2:133" ht="11.25" customHeight="1">
      <c r="B32" s="620" t="s">
        <v>313</v>
      </c>
      <c r="C32" s="621"/>
      <c r="D32" s="621"/>
      <c r="E32" s="621"/>
      <c r="F32" s="621"/>
      <c r="G32" s="621"/>
      <c r="H32" s="621"/>
      <c r="I32" s="621"/>
      <c r="J32" s="621"/>
      <c r="K32" s="621"/>
      <c r="L32" s="621"/>
      <c r="M32" s="621"/>
      <c r="N32" s="621"/>
      <c r="O32" s="621"/>
      <c r="P32" s="621"/>
      <c r="Q32" s="622"/>
      <c r="R32" s="623">
        <v>1970848</v>
      </c>
      <c r="S32" s="626"/>
      <c r="T32" s="626"/>
      <c r="U32" s="626"/>
      <c r="V32" s="626"/>
      <c r="W32" s="626"/>
      <c r="X32" s="626"/>
      <c r="Y32" s="627"/>
      <c r="Z32" s="685">
        <v>4.0999999999999996</v>
      </c>
      <c r="AA32" s="685"/>
      <c r="AB32" s="685"/>
      <c r="AC32" s="685"/>
      <c r="AD32" s="686" t="s">
        <v>130</v>
      </c>
      <c r="AE32" s="686"/>
      <c r="AF32" s="686"/>
      <c r="AG32" s="686"/>
      <c r="AH32" s="686"/>
      <c r="AI32" s="686"/>
      <c r="AJ32" s="686"/>
      <c r="AK32" s="686"/>
      <c r="AL32" s="628" t="s">
        <v>130</v>
      </c>
      <c r="AM32" s="629"/>
      <c r="AN32" s="629"/>
      <c r="AO32" s="687"/>
      <c r="AP32" s="717"/>
      <c r="AQ32" s="718"/>
      <c r="AR32" s="718"/>
      <c r="AS32" s="718"/>
      <c r="AT32" s="721"/>
      <c r="AU32" s="231"/>
      <c r="AV32" s="231"/>
      <c r="AW32" s="231"/>
      <c r="AX32" s="635" t="s">
        <v>314</v>
      </c>
      <c r="AY32" s="636"/>
      <c r="AZ32" s="636"/>
      <c r="BA32" s="636"/>
      <c r="BB32" s="636"/>
      <c r="BC32" s="636"/>
      <c r="BD32" s="636"/>
      <c r="BE32" s="636"/>
      <c r="BF32" s="637"/>
      <c r="BG32" s="700">
        <v>97.5</v>
      </c>
      <c r="BH32" s="639"/>
      <c r="BI32" s="639"/>
      <c r="BJ32" s="639"/>
      <c r="BK32" s="639"/>
      <c r="BL32" s="639"/>
      <c r="BM32" s="683">
        <v>82.3</v>
      </c>
      <c r="BN32" s="639"/>
      <c r="BO32" s="639"/>
      <c r="BP32" s="639"/>
      <c r="BQ32" s="676"/>
      <c r="BR32" s="700">
        <v>97.7</v>
      </c>
      <c r="BS32" s="639"/>
      <c r="BT32" s="639"/>
      <c r="BU32" s="639"/>
      <c r="BV32" s="639"/>
      <c r="BW32" s="639"/>
      <c r="BX32" s="683">
        <v>83.1</v>
      </c>
      <c r="BY32" s="639"/>
      <c r="BZ32" s="639"/>
      <c r="CA32" s="639"/>
      <c r="CB32" s="676"/>
      <c r="CD32" s="711"/>
      <c r="CE32" s="712"/>
      <c r="CF32" s="667" t="s">
        <v>315</v>
      </c>
      <c r="CG32" s="664"/>
      <c r="CH32" s="664"/>
      <c r="CI32" s="664"/>
      <c r="CJ32" s="664"/>
      <c r="CK32" s="664"/>
      <c r="CL32" s="664"/>
      <c r="CM32" s="664"/>
      <c r="CN32" s="664"/>
      <c r="CO32" s="664"/>
      <c r="CP32" s="664"/>
      <c r="CQ32" s="665"/>
      <c r="CR32" s="623" t="s">
        <v>236</v>
      </c>
      <c r="CS32" s="626"/>
      <c r="CT32" s="626"/>
      <c r="CU32" s="626"/>
      <c r="CV32" s="626"/>
      <c r="CW32" s="626"/>
      <c r="CX32" s="626"/>
      <c r="CY32" s="627"/>
      <c r="CZ32" s="628" t="s">
        <v>138</v>
      </c>
      <c r="DA32" s="657"/>
      <c r="DB32" s="657"/>
      <c r="DC32" s="658"/>
      <c r="DD32" s="631" t="s">
        <v>130</v>
      </c>
      <c r="DE32" s="626"/>
      <c r="DF32" s="626"/>
      <c r="DG32" s="626"/>
      <c r="DH32" s="626"/>
      <c r="DI32" s="626"/>
      <c r="DJ32" s="626"/>
      <c r="DK32" s="627"/>
      <c r="DL32" s="631" t="s">
        <v>130</v>
      </c>
      <c r="DM32" s="626"/>
      <c r="DN32" s="626"/>
      <c r="DO32" s="626"/>
      <c r="DP32" s="626"/>
      <c r="DQ32" s="626"/>
      <c r="DR32" s="626"/>
      <c r="DS32" s="626"/>
      <c r="DT32" s="626"/>
      <c r="DU32" s="626"/>
      <c r="DV32" s="627"/>
      <c r="DW32" s="628" t="s">
        <v>236</v>
      </c>
      <c r="DX32" s="657"/>
      <c r="DY32" s="657"/>
      <c r="DZ32" s="657"/>
      <c r="EA32" s="657"/>
      <c r="EB32" s="657"/>
      <c r="EC32" s="659"/>
    </row>
    <row r="33" spans="2:133" ht="11.25" customHeight="1">
      <c r="B33" s="620" t="s">
        <v>316</v>
      </c>
      <c r="C33" s="621"/>
      <c r="D33" s="621"/>
      <c r="E33" s="621"/>
      <c r="F33" s="621"/>
      <c r="G33" s="621"/>
      <c r="H33" s="621"/>
      <c r="I33" s="621"/>
      <c r="J33" s="621"/>
      <c r="K33" s="621"/>
      <c r="L33" s="621"/>
      <c r="M33" s="621"/>
      <c r="N33" s="621"/>
      <c r="O33" s="621"/>
      <c r="P33" s="621"/>
      <c r="Q33" s="622"/>
      <c r="R33" s="623">
        <v>2468792</v>
      </c>
      <c r="S33" s="626"/>
      <c r="T33" s="626"/>
      <c r="U33" s="626"/>
      <c r="V33" s="626"/>
      <c r="W33" s="626"/>
      <c r="X33" s="626"/>
      <c r="Y33" s="627"/>
      <c r="Z33" s="685">
        <v>5.2</v>
      </c>
      <c r="AA33" s="685"/>
      <c r="AB33" s="685"/>
      <c r="AC33" s="685"/>
      <c r="AD33" s="686" t="s">
        <v>236</v>
      </c>
      <c r="AE33" s="686"/>
      <c r="AF33" s="686"/>
      <c r="AG33" s="686"/>
      <c r="AH33" s="686"/>
      <c r="AI33" s="686"/>
      <c r="AJ33" s="686"/>
      <c r="AK33" s="686"/>
      <c r="AL33" s="628" t="s">
        <v>130</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317</v>
      </c>
      <c r="CE33" s="664"/>
      <c r="CF33" s="664"/>
      <c r="CG33" s="664"/>
      <c r="CH33" s="664"/>
      <c r="CI33" s="664"/>
      <c r="CJ33" s="664"/>
      <c r="CK33" s="664"/>
      <c r="CL33" s="664"/>
      <c r="CM33" s="664"/>
      <c r="CN33" s="664"/>
      <c r="CO33" s="664"/>
      <c r="CP33" s="664"/>
      <c r="CQ33" s="665"/>
      <c r="CR33" s="623">
        <v>19501855</v>
      </c>
      <c r="CS33" s="624"/>
      <c r="CT33" s="624"/>
      <c r="CU33" s="624"/>
      <c r="CV33" s="624"/>
      <c r="CW33" s="624"/>
      <c r="CX33" s="624"/>
      <c r="CY33" s="625"/>
      <c r="CZ33" s="628">
        <v>42.5</v>
      </c>
      <c r="DA33" s="657"/>
      <c r="DB33" s="657"/>
      <c r="DC33" s="658"/>
      <c r="DD33" s="631">
        <v>13396546</v>
      </c>
      <c r="DE33" s="624"/>
      <c r="DF33" s="624"/>
      <c r="DG33" s="624"/>
      <c r="DH33" s="624"/>
      <c r="DI33" s="624"/>
      <c r="DJ33" s="624"/>
      <c r="DK33" s="625"/>
      <c r="DL33" s="631">
        <v>9800148</v>
      </c>
      <c r="DM33" s="624"/>
      <c r="DN33" s="624"/>
      <c r="DO33" s="624"/>
      <c r="DP33" s="624"/>
      <c r="DQ33" s="624"/>
      <c r="DR33" s="624"/>
      <c r="DS33" s="624"/>
      <c r="DT33" s="624"/>
      <c r="DU33" s="624"/>
      <c r="DV33" s="625"/>
      <c r="DW33" s="628">
        <v>36.5</v>
      </c>
      <c r="DX33" s="657"/>
      <c r="DY33" s="657"/>
      <c r="DZ33" s="657"/>
      <c r="EA33" s="657"/>
      <c r="EB33" s="657"/>
      <c r="EC33" s="659"/>
    </row>
    <row r="34" spans="2:133" ht="11.25" customHeight="1">
      <c r="B34" s="620" t="s">
        <v>318</v>
      </c>
      <c r="C34" s="621"/>
      <c r="D34" s="621"/>
      <c r="E34" s="621"/>
      <c r="F34" s="621"/>
      <c r="G34" s="621"/>
      <c r="H34" s="621"/>
      <c r="I34" s="621"/>
      <c r="J34" s="621"/>
      <c r="K34" s="621"/>
      <c r="L34" s="621"/>
      <c r="M34" s="621"/>
      <c r="N34" s="621"/>
      <c r="O34" s="621"/>
      <c r="P34" s="621"/>
      <c r="Q34" s="622"/>
      <c r="R34" s="623">
        <v>902234</v>
      </c>
      <c r="S34" s="626"/>
      <c r="T34" s="626"/>
      <c r="U34" s="626"/>
      <c r="V34" s="626"/>
      <c r="W34" s="626"/>
      <c r="X34" s="626"/>
      <c r="Y34" s="627"/>
      <c r="Z34" s="685">
        <v>1.9</v>
      </c>
      <c r="AA34" s="685"/>
      <c r="AB34" s="685"/>
      <c r="AC34" s="685"/>
      <c r="AD34" s="686">
        <v>328</v>
      </c>
      <c r="AE34" s="686"/>
      <c r="AF34" s="686"/>
      <c r="AG34" s="686"/>
      <c r="AH34" s="686"/>
      <c r="AI34" s="686"/>
      <c r="AJ34" s="686"/>
      <c r="AK34" s="686"/>
      <c r="AL34" s="628">
        <v>0</v>
      </c>
      <c r="AM34" s="629"/>
      <c r="AN34" s="629"/>
      <c r="AO34" s="687"/>
      <c r="AP34" s="234"/>
      <c r="AQ34" s="697" t="s">
        <v>319</v>
      </c>
      <c r="AR34" s="698"/>
      <c r="AS34" s="698"/>
      <c r="AT34" s="698"/>
      <c r="AU34" s="698"/>
      <c r="AV34" s="698"/>
      <c r="AW34" s="698"/>
      <c r="AX34" s="698"/>
      <c r="AY34" s="698"/>
      <c r="AZ34" s="698"/>
      <c r="BA34" s="698"/>
      <c r="BB34" s="698"/>
      <c r="BC34" s="698"/>
      <c r="BD34" s="698"/>
      <c r="BE34" s="698"/>
      <c r="BF34" s="699"/>
      <c r="BG34" s="697" t="s">
        <v>320</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321</v>
      </c>
      <c r="CE34" s="664"/>
      <c r="CF34" s="664"/>
      <c r="CG34" s="664"/>
      <c r="CH34" s="664"/>
      <c r="CI34" s="664"/>
      <c r="CJ34" s="664"/>
      <c r="CK34" s="664"/>
      <c r="CL34" s="664"/>
      <c r="CM34" s="664"/>
      <c r="CN34" s="664"/>
      <c r="CO34" s="664"/>
      <c r="CP34" s="664"/>
      <c r="CQ34" s="665"/>
      <c r="CR34" s="623">
        <v>6204742</v>
      </c>
      <c r="CS34" s="626"/>
      <c r="CT34" s="626"/>
      <c r="CU34" s="626"/>
      <c r="CV34" s="626"/>
      <c r="CW34" s="626"/>
      <c r="CX34" s="626"/>
      <c r="CY34" s="627"/>
      <c r="CZ34" s="628">
        <v>13.5</v>
      </c>
      <c r="DA34" s="657"/>
      <c r="DB34" s="657"/>
      <c r="DC34" s="658"/>
      <c r="DD34" s="631">
        <v>4433390</v>
      </c>
      <c r="DE34" s="626"/>
      <c r="DF34" s="626"/>
      <c r="DG34" s="626"/>
      <c r="DH34" s="626"/>
      <c r="DI34" s="626"/>
      <c r="DJ34" s="626"/>
      <c r="DK34" s="627"/>
      <c r="DL34" s="631">
        <v>3638932</v>
      </c>
      <c r="DM34" s="626"/>
      <c r="DN34" s="626"/>
      <c r="DO34" s="626"/>
      <c r="DP34" s="626"/>
      <c r="DQ34" s="626"/>
      <c r="DR34" s="626"/>
      <c r="DS34" s="626"/>
      <c r="DT34" s="626"/>
      <c r="DU34" s="626"/>
      <c r="DV34" s="627"/>
      <c r="DW34" s="628">
        <v>13.5</v>
      </c>
      <c r="DX34" s="657"/>
      <c r="DY34" s="657"/>
      <c r="DZ34" s="657"/>
      <c r="EA34" s="657"/>
      <c r="EB34" s="657"/>
      <c r="EC34" s="659"/>
    </row>
    <row r="35" spans="2:133" ht="11.25" customHeight="1">
      <c r="B35" s="620" t="s">
        <v>322</v>
      </c>
      <c r="C35" s="621"/>
      <c r="D35" s="621"/>
      <c r="E35" s="621"/>
      <c r="F35" s="621"/>
      <c r="G35" s="621"/>
      <c r="H35" s="621"/>
      <c r="I35" s="621"/>
      <c r="J35" s="621"/>
      <c r="K35" s="621"/>
      <c r="L35" s="621"/>
      <c r="M35" s="621"/>
      <c r="N35" s="621"/>
      <c r="O35" s="621"/>
      <c r="P35" s="621"/>
      <c r="Q35" s="622"/>
      <c r="R35" s="623">
        <v>6165436</v>
      </c>
      <c r="S35" s="626"/>
      <c r="T35" s="626"/>
      <c r="U35" s="626"/>
      <c r="V35" s="626"/>
      <c r="W35" s="626"/>
      <c r="X35" s="626"/>
      <c r="Y35" s="627"/>
      <c r="Z35" s="685">
        <v>12.9</v>
      </c>
      <c r="AA35" s="685"/>
      <c r="AB35" s="685"/>
      <c r="AC35" s="685"/>
      <c r="AD35" s="686" t="s">
        <v>130</v>
      </c>
      <c r="AE35" s="686"/>
      <c r="AF35" s="686"/>
      <c r="AG35" s="686"/>
      <c r="AH35" s="686"/>
      <c r="AI35" s="686"/>
      <c r="AJ35" s="686"/>
      <c r="AK35" s="686"/>
      <c r="AL35" s="628" t="s">
        <v>130</v>
      </c>
      <c r="AM35" s="629"/>
      <c r="AN35" s="629"/>
      <c r="AO35" s="687"/>
      <c r="AP35" s="234"/>
      <c r="AQ35" s="691" t="s">
        <v>323</v>
      </c>
      <c r="AR35" s="692"/>
      <c r="AS35" s="692"/>
      <c r="AT35" s="692"/>
      <c r="AU35" s="692"/>
      <c r="AV35" s="692"/>
      <c r="AW35" s="692"/>
      <c r="AX35" s="692"/>
      <c r="AY35" s="693"/>
      <c r="AZ35" s="688">
        <v>6697019</v>
      </c>
      <c r="BA35" s="689"/>
      <c r="BB35" s="689"/>
      <c r="BC35" s="689"/>
      <c r="BD35" s="689"/>
      <c r="BE35" s="689"/>
      <c r="BF35" s="690"/>
      <c r="BG35" s="694" t="s">
        <v>324</v>
      </c>
      <c r="BH35" s="695"/>
      <c r="BI35" s="695"/>
      <c r="BJ35" s="695"/>
      <c r="BK35" s="695"/>
      <c r="BL35" s="695"/>
      <c r="BM35" s="695"/>
      <c r="BN35" s="695"/>
      <c r="BO35" s="695"/>
      <c r="BP35" s="695"/>
      <c r="BQ35" s="695"/>
      <c r="BR35" s="695"/>
      <c r="BS35" s="695"/>
      <c r="BT35" s="695"/>
      <c r="BU35" s="696"/>
      <c r="BV35" s="688">
        <v>172774</v>
      </c>
      <c r="BW35" s="689"/>
      <c r="BX35" s="689"/>
      <c r="BY35" s="689"/>
      <c r="BZ35" s="689"/>
      <c r="CA35" s="689"/>
      <c r="CB35" s="690"/>
      <c r="CD35" s="667" t="s">
        <v>325</v>
      </c>
      <c r="CE35" s="664"/>
      <c r="CF35" s="664"/>
      <c r="CG35" s="664"/>
      <c r="CH35" s="664"/>
      <c r="CI35" s="664"/>
      <c r="CJ35" s="664"/>
      <c r="CK35" s="664"/>
      <c r="CL35" s="664"/>
      <c r="CM35" s="664"/>
      <c r="CN35" s="664"/>
      <c r="CO35" s="664"/>
      <c r="CP35" s="664"/>
      <c r="CQ35" s="665"/>
      <c r="CR35" s="623">
        <v>720536</v>
      </c>
      <c r="CS35" s="624"/>
      <c r="CT35" s="624"/>
      <c r="CU35" s="624"/>
      <c r="CV35" s="624"/>
      <c r="CW35" s="624"/>
      <c r="CX35" s="624"/>
      <c r="CY35" s="625"/>
      <c r="CZ35" s="628">
        <v>1.6</v>
      </c>
      <c r="DA35" s="657"/>
      <c r="DB35" s="657"/>
      <c r="DC35" s="658"/>
      <c r="DD35" s="631">
        <v>592813</v>
      </c>
      <c r="DE35" s="624"/>
      <c r="DF35" s="624"/>
      <c r="DG35" s="624"/>
      <c r="DH35" s="624"/>
      <c r="DI35" s="624"/>
      <c r="DJ35" s="624"/>
      <c r="DK35" s="625"/>
      <c r="DL35" s="631">
        <v>554585</v>
      </c>
      <c r="DM35" s="624"/>
      <c r="DN35" s="624"/>
      <c r="DO35" s="624"/>
      <c r="DP35" s="624"/>
      <c r="DQ35" s="624"/>
      <c r="DR35" s="624"/>
      <c r="DS35" s="624"/>
      <c r="DT35" s="624"/>
      <c r="DU35" s="624"/>
      <c r="DV35" s="625"/>
      <c r="DW35" s="628">
        <v>2.1</v>
      </c>
      <c r="DX35" s="657"/>
      <c r="DY35" s="657"/>
      <c r="DZ35" s="657"/>
      <c r="EA35" s="657"/>
      <c r="EB35" s="657"/>
      <c r="EC35" s="659"/>
    </row>
    <row r="36" spans="2:133" ht="11.25" customHeight="1">
      <c r="B36" s="620" t="s">
        <v>326</v>
      </c>
      <c r="C36" s="621"/>
      <c r="D36" s="621"/>
      <c r="E36" s="621"/>
      <c r="F36" s="621"/>
      <c r="G36" s="621"/>
      <c r="H36" s="621"/>
      <c r="I36" s="621"/>
      <c r="J36" s="621"/>
      <c r="K36" s="621"/>
      <c r="L36" s="621"/>
      <c r="M36" s="621"/>
      <c r="N36" s="621"/>
      <c r="O36" s="621"/>
      <c r="P36" s="621"/>
      <c r="Q36" s="622"/>
      <c r="R36" s="623" t="s">
        <v>130</v>
      </c>
      <c r="S36" s="626"/>
      <c r="T36" s="626"/>
      <c r="U36" s="626"/>
      <c r="V36" s="626"/>
      <c r="W36" s="626"/>
      <c r="X36" s="626"/>
      <c r="Y36" s="627"/>
      <c r="Z36" s="685" t="s">
        <v>236</v>
      </c>
      <c r="AA36" s="685"/>
      <c r="AB36" s="685"/>
      <c r="AC36" s="685"/>
      <c r="AD36" s="686" t="s">
        <v>236</v>
      </c>
      <c r="AE36" s="686"/>
      <c r="AF36" s="686"/>
      <c r="AG36" s="686"/>
      <c r="AH36" s="686"/>
      <c r="AI36" s="686"/>
      <c r="AJ36" s="686"/>
      <c r="AK36" s="686"/>
      <c r="AL36" s="628" t="s">
        <v>236</v>
      </c>
      <c r="AM36" s="629"/>
      <c r="AN36" s="629"/>
      <c r="AO36" s="687"/>
      <c r="AQ36" s="660" t="s">
        <v>327</v>
      </c>
      <c r="AR36" s="661"/>
      <c r="AS36" s="661"/>
      <c r="AT36" s="661"/>
      <c r="AU36" s="661"/>
      <c r="AV36" s="661"/>
      <c r="AW36" s="661"/>
      <c r="AX36" s="661"/>
      <c r="AY36" s="662"/>
      <c r="AZ36" s="623">
        <v>1915132</v>
      </c>
      <c r="BA36" s="626"/>
      <c r="BB36" s="626"/>
      <c r="BC36" s="626"/>
      <c r="BD36" s="624"/>
      <c r="BE36" s="624"/>
      <c r="BF36" s="663"/>
      <c r="BG36" s="667" t="s">
        <v>328</v>
      </c>
      <c r="BH36" s="664"/>
      <c r="BI36" s="664"/>
      <c r="BJ36" s="664"/>
      <c r="BK36" s="664"/>
      <c r="BL36" s="664"/>
      <c r="BM36" s="664"/>
      <c r="BN36" s="664"/>
      <c r="BO36" s="664"/>
      <c r="BP36" s="664"/>
      <c r="BQ36" s="664"/>
      <c r="BR36" s="664"/>
      <c r="BS36" s="664"/>
      <c r="BT36" s="664"/>
      <c r="BU36" s="665"/>
      <c r="BV36" s="623">
        <v>83178</v>
      </c>
      <c r="BW36" s="626"/>
      <c r="BX36" s="626"/>
      <c r="BY36" s="626"/>
      <c r="BZ36" s="626"/>
      <c r="CA36" s="626"/>
      <c r="CB36" s="666"/>
      <c r="CD36" s="667" t="s">
        <v>329</v>
      </c>
      <c r="CE36" s="664"/>
      <c r="CF36" s="664"/>
      <c r="CG36" s="664"/>
      <c r="CH36" s="664"/>
      <c r="CI36" s="664"/>
      <c r="CJ36" s="664"/>
      <c r="CK36" s="664"/>
      <c r="CL36" s="664"/>
      <c r="CM36" s="664"/>
      <c r="CN36" s="664"/>
      <c r="CO36" s="664"/>
      <c r="CP36" s="664"/>
      <c r="CQ36" s="665"/>
      <c r="CR36" s="623">
        <v>4871943</v>
      </c>
      <c r="CS36" s="626"/>
      <c r="CT36" s="626"/>
      <c r="CU36" s="626"/>
      <c r="CV36" s="626"/>
      <c r="CW36" s="626"/>
      <c r="CX36" s="626"/>
      <c r="CY36" s="627"/>
      <c r="CZ36" s="628">
        <v>10.6</v>
      </c>
      <c r="DA36" s="657"/>
      <c r="DB36" s="657"/>
      <c r="DC36" s="658"/>
      <c r="DD36" s="631">
        <v>2367516</v>
      </c>
      <c r="DE36" s="626"/>
      <c r="DF36" s="626"/>
      <c r="DG36" s="626"/>
      <c r="DH36" s="626"/>
      <c r="DI36" s="626"/>
      <c r="DJ36" s="626"/>
      <c r="DK36" s="627"/>
      <c r="DL36" s="631">
        <v>1438421</v>
      </c>
      <c r="DM36" s="626"/>
      <c r="DN36" s="626"/>
      <c r="DO36" s="626"/>
      <c r="DP36" s="626"/>
      <c r="DQ36" s="626"/>
      <c r="DR36" s="626"/>
      <c r="DS36" s="626"/>
      <c r="DT36" s="626"/>
      <c r="DU36" s="626"/>
      <c r="DV36" s="627"/>
      <c r="DW36" s="628">
        <v>5.4</v>
      </c>
      <c r="DX36" s="657"/>
      <c r="DY36" s="657"/>
      <c r="DZ36" s="657"/>
      <c r="EA36" s="657"/>
      <c r="EB36" s="657"/>
      <c r="EC36" s="659"/>
    </row>
    <row r="37" spans="2:133" ht="11.25" customHeight="1">
      <c r="B37" s="620" t="s">
        <v>330</v>
      </c>
      <c r="C37" s="621"/>
      <c r="D37" s="621"/>
      <c r="E37" s="621"/>
      <c r="F37" s="621"/>
      <c r="G37" s="621"/>
      <c r="H37" s="621"/>
      <c r="I37" s="621"/>
      <c r="J37" s="621"/>
      <c r="K37" s="621"/>
      <c r="L37" s="621"/>
      <c r="M37" s="621"/>
      <c r="N37" s="621"/>
      <c r="O37" s="621"/>
      <c r="P37" s="621"/>
      <c r="Q37" s="622"/>
      <c r="R37" s="623">
        <v>1036536</v>
      </c>
      <c r="S37" s="626"/>
      <c r="T37" s="626"/>
      <c r="U37" s="626"/>
      <c r="V37" s="626"/>
      <c r="W37" s="626"/>
      <c r="X37" s="626"/>
      <c r="Y37" s="627"/>
      <c r="Z37" s="685">
        <v>2.2000000000000002</v>
      </c>
      <c r="AA37" s="685"/>
      <c r="AB37" s="685"/>
      <c r="AC37" s="685"/>
      <c r="AD37" s="686" t="s">
        <v>138</v>
      </c>
      <c r="AE37" s="686"/>
      <c r="AF37" s="686"/>
      <c r="AG37" s="686"/>
      <c r="AH37" s="686"/>
      <c r="AI37" s="686"/>
      <c r="AJ37" s="686"/>
      <c r="AK37" s="686"/>
      <c r="AL37" s="628" t="s">
        <v>236</v>
      </c>
      <c r="AM37" s="629"/>
      <c r="AN37" s="629"/>
      <c r="AO37" s="687"/>
      <c r="AQ37" s="660" t="s">
        <v>331</v>
      </c>
      <c r="AR37" s="661"/>
      <c r="AS37" s="661"/>
      <c r="AT37" s="661"/>
      <c r="AU37" s="661"/>
      <c r="AV37" s="661"/>
      <c r="AW37" s="661"/>
      <c r="AX37" s="661"/>
      <c r="AY37" s="662"/>
      <c r="AZ37" s="623">
        <v>1345645</v>
      </c>
      <c r="BA37" s="626"/>
      <c r="BB37" s="626"/>
      <c r="BC37" s="626"/>
      <c r="BD37" s="624"/>
      <c r="BE37" s="624"/>
      <c r="BF37" s="663"/>
      <c r="BG37" s="667" t="s">
        <v>332</v>
      </c>
      <c r="BH37" s="664"/>
      <c r="BI37" s="664"/>
      <c r="BJ37" s="664"/>
      <c r="BK37" s="664"/>
      <c r="BL37" s="664"/>
      <c r="BM37" s="664"/>
      <c r="BN37" s="664"/>
      <c r="BO37" s="664"/>
      <c r="BP37" s="664"/>
      <c r="BQ37" s="664"/>
      <c r="BR37" s="664"/>
      <c r="BS37" s="664"/>
      <c r="BT37" s="664"/>
      <c r="BU37" s="665"/>
      <c r="BV37" s="623">
        <v>9084</v>
      </c>
      <c r="BW37" s="626"/>
      <c r="BX37" s="626"/>
      <c r="BY37" s="626"/>
      <c r="BZ37" s="626"/>
      <c r="CA37" s="626"/>
      <c r="CB37" s="666"/>
      <c r="CD37" s="667" t="s">
        <v>333</v>
      </c>
      <c r="CE37" s="664"/>
      <c r="CF37" s="664"/>
      <c r="CG37" s="664"/>
      <c r="CH37" s="664"/>
      <c r="CI37" s="664"/>
      <c r="CJ37" s="664"/>
      <c r="CK37" s="664"/>
      <c r="CL37" s="664"/>
      <c r="CM37" s="664"/>
      <c r="CN37" s="664"/>
      <c r="CO37" s="664"/>
      <c r="CP37" s="664"/>
      <c r="CQ37" s="665"/>
      <c r="CR37" s="623">
        <v>48167</v>
      </c>
      <c r="CS37" s="624"/>
      <c r="CT37" s="624"/>
      <c r="CU37" s="624"/>
      <c r="CV37" s="624"/>
      <c r="CW37" s="624"/>
      <c r="CX37" s="624"/>
      <c r="CY37" s="625"/>
      <c r="CZ37" s="628">
        <v>0.1</v>
      </c>
      <c r="DA37" s="657"/>
      <c r="DB37" s="657"/>
      <c r="DC37" s="658"/>
      <c r="DD37" s="631">
        <v>48167</v>
      </c>
      <c r="DE37" s="624"/>
      <c r="DF37" s="624"/>
      <c r="DG37" s="624"/>
      <c r="DH37" s="624"/>
      <c r="DI37" s="624"/>
      <c r="DJ37" s="624"/>
      <c r="DK37" s="625"/>
      <c r="DL37" s="631">
        <v>36489</v>
      </c>
      <c r="DM37" s="624"/>
      <c r="DN37" s="624"/>
      <c r="DO37" s="624"/>
      <c r="DP37" s="624"/>
      <c r="DQ37" s="624"/>
      <c r="DR37" s="624"/>
      <c r="DS37" s="624"/>
      <c r="DT37" s="624"/>
      <c r="DU37" s="624"/>
      <c r="DV37" s="625"/>
      <c r="DW37" s="628">
        <v>0.1</v>
      </c>
      <c r="DX37" s="657"/>
      <c r="DY37" s="657"/>
      <c r="DZ37" s="657"/>
      <c r="EA37" s="657"/>
      <c r="EB37" s="657"/>
      <c r="EC37" s="659"/>
    </row>
    <row r="38" spans="2:133" ht="11.25" customHeight="1">
      <c r="B38" s="635" t="s">
        <v>334</v>
      </c>
      <c r="C38" s="636"/>
      <c r="D38" s="636"/>
      <c r="E38" s="636"/>
      <c r="F38" s="636"/>
      <c r="G38" s="636"/>
      <c r="H38" s="636"/>
      <c r="I38" s="636"/>
      <c r="J38" s="636"/>
      <c r="K38" s="636"/>
      <c r="L38" s="636"/>
      <c r="M38" s="636"/>
      <c r="N38" s="636"/>
      <c r="O38" s="636"/>
      <c r="P38" s="636"/>
      <c r="Q38" s="637"/>
      <c r="R38" s="638">
        <v>47919289</v>
      </c>
      <c r="S38" s="675"/>
      <c r="T38" s="675"/>
      <c r="U38" s="675"/>
      <c r="V38" s="675"/>
      <c r="W38" s="675"/>
      <c r="X38" s="675"/>
      <c r="Y38" s="680"/>
      <c r="Z38" s="681">
        <v>100</v>
      </c>
      <c r="AA38" s="681"/>
      <c r="AB38" s="681"/>
      <c r="AC38" s="681"/>
      <c r="AD38" s="682">
        <v>25831533</v>
      </c>
      <c r="AE38" s="682"/>
      <c r="AF38" s="682"/>
      <c r="AG38" s="682"/>
      <c r="AH38" s="682"/>
      <c r="AI38" s="682"/>
      <c r="AJ38" s="682"/>
      <c r="AK38" s="682"/>
      <c r="AL38" s="641">
        <v>100</v>
      </c>
      <c r="AM38" s="683"/>
      <c r="AN38" s="683"/>
      <c r="AO38" s="684"/>
      <c r="AQ38" s="660" t="s">
        <v>335</v>
      </c>
      <c r="AR38" s="661"/>
      <c r="AS38" s="661"/>
      <c r="AT38" s="661"/>
      <c r="AU38" s="661"/>
      <c r="AV38" s="661"/>
      <c r="AW38" s="661"/>
      <c r="AX38" s="661"/>
      <c r="AY38" s="662"/>
      <c r="AZ38" s="623">
        <v>399281</v>
      </c>
      <c r="BA38" s="626"/>
      <c r="BB38" s="626"/>
      <c r="BC38" s="626"/>
      <c r="BD38" s="624"/>
      <c r="BE38" s="624"/>
      <c r="BF38" s="663"/>
      <c r="BG38" s="667" t="s">
        <v>336</v>
      </c>
      <c r="BH38" s="664"/>
      <c r="BI38" s="664"/>
      <c r="BJ38" s="664"/>
      <c r="BK38" s="664"/>
      <c r="BL38" s="664"/>
      <c r="BM38" s="664"/>
      <c r="BN38" s="664"/>
      <c r="BO38" s="664"/>
      <c r="BP38" s="664"/>
      <c r="BQ38" s="664"/>
      <c r="BR38" s="664"/>
      <c r="BS38" s="664"/>
      <c r="BT38" s="664"/>
      <c r="BU38" s="665"/>
      <c r="BV38" s="623">
        <v>14337</v>
      </c>
      <c r="BW38" s="626"/>
      <c r="BX38" s="626"/>
      <c r="BY38" s="626"/>
      <c r="BZ38" s="626"/>
      <c r="CA38" s="626"/>
      <c r="CB38" s="666"/>
      <c r="CD38" s="667" t="s">
        <v>337</v>
      </c>
      <c r="CE38" s="664"/>
      <c r="CF38" s="664"/>
      <c r="CG38" s="664"/>
      <c r="CH38" s="664"/>
      <c r="CI38" s="664"/>
      <c r="CJ38" s="664"/>
      <c r="CK38" s="664"/>
      <c r="CL38" s="664"/>
      <c r="CM38" s="664"/>
      <c r="CN38" s="664"/>
      <c r="CO38" s="664"/>
      <c r="CP38" s="664"/>
      <c r="CQ38" s="665"/>
      <c r="CR38" s="623">
        <v>4952093</v>
      </c>
      <c r="CS38" s="626"/>
      <c r="CT38" s="626"/>
      <c r="CU38" s="626"/>
      <c r="CV38" s="626"/>
      <c r="CW38" s="626"/>
      <c r="CX38" s="626"/>
      <c r="CY38" s="627"/>
      <c r="CZ38" s="628">
        <v>10.8</v>
      </c>
      <c r="DA38" s="657"/>
      <c r="DB38" s="657"/>
      <c r="DC38" s="658"/>
      <c r="DD38" s="631">
        <v>4560332</v>
      </c>
      <c r="DE38" s="626"/>
      <c r="DF38" s="626"/>
      <c r="DG38" s="626"/>
      <c r="DH38" s="626"/>
      <c r="DI38" s="626"/>
      <c r="DJ38" s="626"/>
      <c r="DK38" s="627"/>
      <c r="DL38" s="631">
        <v>3782015</v>
      </c>
      <c r="DM38" s="626"/>
      <c r="DN38" s="626"/>
      <c r="DO38" s="626"/>
      <c r="DP38" s="626"/>
      <c r="DQ38" s="626"/>
      <c r="DR38" s="626"/>
      <c r="DS38" s="626"/>
      <c r="DT38" s="626"/>
      <c r="DU38" s="626"/>
      <c r="DV38" s="627"/>
      <c r="DW38" s="628">
        <v>14.1</v>
      </c>
      <c r="DX38" s="657"/>
      <c r="DY38" s="657"/>
      <c r="DZ38" s="657"/>
      <c r="EA38" s="657"/>
      <c r="EB38" s="657"/>
      <c r="EC38" s="659"/>
    </row>
    <row r="39" spans="2:133" ht="11.25" customHeight="1">
      <c r="AQ39" s="660" t="s">
        <v>338</v>
      </c>
      <c r="AR39" s="661"/>
      <c r="AS39" s="661"/>
      <c r="AT39" s="661"/>
      <c r="AU39" s="661"/>
      <c r="AV39" s="661"/>
      <c r="AW39" s="661"/>
      <c r="AX39" s="661"/>
      <c r="AY39" s="662"/>
      <c r="AZ39" s="623">
        <v>233925</v>
      </c>
      <c r="BA39" s="626"/>
      <c r="BB39" s="626"/>
      <c r="BC39" s="626"/>
      <c r="BD39" s="624"/>
      <c r="BE39" s="624"/>
      <c r="BF39" s="663"/>
      <c r="BG39" s="668" t="s">
        <v>339</v>
      </c>
      <c r="BH39" s="669"/>
      <c r="BI39" s="669"/>
      <c r="BJ39" s="669"/>
      <c r="BK39" s="669"/>
      <c r="BL39" s="235"/>
      <c r="BM39" s="664" t="s">
        <v>340</v>
      </c>
      <c r="BN39" s="664"/>
      <c r="BO39" s="664"/>
      <c r="BP39" s="664"/>
      <c r="BQ39" s="664"/>
      <c r="BR39" s="664"/>
      <c r="BS39" s="664"/>
      <c r="BT39" s="664"/>
      <c r="BU39" s="665"/>
      <c r="BV39" s="623">
        <v>72</v>
      </c>
      <c r="BW39" s="626"/>
      <c r="BX39" s="626"/>
      <c r="BY39" s="626"/>
      <c r="BZ39" s="626"/>
      <c r="CA39" s="626"/>
      <c r="CB39" s="666"/>
      <c r="CD39" s="667" t="s">
        <v>341</v>
      </c>
      <c r="CE39" s="664"/>
      <c r="CF39" s="664"/>
      <c r="CG39" s="664"/>
      <c r="CH39" s="664"/>
      <c r="CI39" s="664"/>
      <c r="CJ39" s="664"/>
      <c r="CK39" s="664"/>
      <c r="CL39" s="664"/>
      <c r="CM39" s="664"/>
      <c r="CN39" s="664"/>
      <c r="CO39" s="664"/>
      <c r="CP39" s="664"/>
      <c r="CQ39" s="665"/>
      <c r="CR39" s="623">
        <v>1301098</v>
      </c>
      <c r="CS39" s="624"/>
      <c r="CT39" s="624"/>
      <c r="CU39" s="624"/>
      <c r="CV39" s="624"/>
      <c r="CW39" s="624"/>
      <c r="CX39" s="624"/>
      <c r="CY39" s="625"/>
      <c r="CZ39" s="628">
        <v>2.8</v>
      </c>
      <c r="DA39" s="657"/>
      <c r="DB39" s="657"/>
      <c r="DC39" s="658"/>
      <c r="DD39" s="631">
        <v>874306</v>
      </c>
      <c r="DE39" s="624"/>
      <c r="DF39" s="624"/>
      <c r="DG39" s="624"/>
      <c r="DH39" s="624"/>
      <c r="DI39" s="624"/>
      <c r="DJ39" s="624"/>
      <c r="DK39" s="625"/>
      <c r="DL39" s="631" t="s">
        <v>236</v>
      </c>
      <c r="DM39" s="624"/>
      <c r="DN39" s="624"/>
      <c r="DO39" s="624"/>
      <c r="DP39" s="624"/>
      <c r="DQ39" s="624"/>
      <c r="DR39" s="624"/>
      <c r="DS39" s="624"/>
      <c r="DT39" s="624"/>
      <c r="DU39" s="624"/>
      <c r="DV39" s="625"/>
      <c r="DW39" s="628" t="s">
        <v>130</v>
      </c>
      <c r="DX39" s="657"/>
      <c r="DY39" s="657"/>
      <c r="DZ39" s="657"/>
      <c r="EA39" s="657"/>
      <c r="EB39" s="657"/>
      <c r="EC39" s="659"/>
    </row>
    <row r="40" spans="2:133" ht="11.25" customHeight="1">
      <c r="AQ40" s="660" t="s">
        <v>342</v>
      </c>
      <c r="AR40" s="661"/>
      <c r="AS40" s="661"/>
      <c r="AT40" s="661"/>
      <c r="AU40" s="661"/>
      <c r="AV40" s="661"/>
      <c r="AW40" s="661"/>
      <c r="AX40" s="661"/>
      <c r="AY40" s="662"/>
      <c r="AZ40" s="623">
        <v>503761</v>
      </c>
      <c r="BA40" s="626"/>
      <c r="BB40" s="626"/>
      <c r="BC40" s="626"/>
      <c r="BD40" s="624"/>
      <c r="BE40" s="624"/>
      <c r="BF40" s="663"/>
      <c r="BG40" s="668"/>
      <c r="BH40" s="669"/>
      <c r="BI40" s="669"/>
      <c r="BJ40" s="669"/>
      <c r="BK40" s="669"/>
      <c r="BL40" s="235"/>
      <c r="BM40" s="664" t="s">
        <v>343</v>
      </c>
      <c r="BN40" s="664"/>
      <c r="BO40" s="664"/>
      <c r="BP40" s="664"/>
      <c r="BQ40" s="664"/>
      <c r="BR40" s="664"/>
      <c r="BS40" s="664"/>
      <c r="BT40" s="664"/>
      <c r="BU40" s="665"/>
      <c r="BV40" s="623" t="s">
        <v>236</v>
      </c>
      <c r="BW40" s="626"/>
      <c r="BX40" s="626"/>
      <c r="BY40" s="626"/>
      <c r="BZ40" s="626"/>
      <c r="CA40" s="626"/>
      <c r="CB40" s="666"/>
      <c r="CD40" s="667" t="s">
        <v>344</v>
      </c>
      <c r="CE40" s="664"/>
      <c r="CF40" s="664"/>
      <c r="CG40" s="664"/>
      <c r="CH40" s="664"/>
      <c r="CI40" s="664"/>
      <c r="CJ40" s="664"/>
      <c r="CK40" s="664"/>
      <c r="CL40" s="664"/>
      <c r="CM40" s="664"/>
      <c r="CN40" s="664"/>
      <c r="CO40" s="664"/>
      <c r="CP40" s="664"/>
      <c r="CQ40" s="665"/>
      <c r="CR40" s="623">
        <v>1451443</v>
      </c>
      <c r="CS40" s="626"/>
      <c r="CT40" s="626"/>
      <c r="CU40" s="626"/>
      <c r="CV40" s="626"/>
      <c r="CW40" s="626"/>
      <c r="CX40" s="626"/>
      <c r="CY40" s="627"/>
      <c r="CZ40" s="628">
        <v>3.2</v>
      </c>
      <c r="DA40" s="657"/>
      <c r="DB40" s="657"/>
      <c r="DC40" s="658"/>
      <c r="DD40" s="631">
        <v>568189</v>
      </c>
      <c r="DE40" s="626"/>
      <c r="DF40" s="626"/>
      <c r="DG40" s="626"/>
      <c r="DH40" s="626"/>
      <c r="DI40" s="626"/>
      <c r="DJ40" s="626"/>
      <c r="DK40" s="627"/>
      <c r="DL40" s="631">
        <v>386195</v>
      </c>
      <c r="DM40" s="626"/>
      <c r="DN40" s="626"/>
      <c r="DO40" s="626"/>
      <c r="DP40" s="626"/>
      <c r="DQ40" s="626"/>
      <c r="DR40" s="626"/>
      <c r="DS40" s="626"/>
      <c r="DT40" s="626"/>
      <c r="DU40" s="626"/>
      <c r="DV40" s="627"/>
      <c r="DW40" s="628">
        <v>1.4</v>
      </c>
      <c r="DX40" s="657"/>
      <c r="DY40" s="657"/>
      <c r="DZ40" s="657"/>
      <c r="EA40" s="657"/>
      <c r="EB40" s="657"/>
      <c r="EC40" s="659"/>
    </row>
    <row r="41" spans="2:133" ht="11.25" customHeight="1">
      <c r="AQ41" s="672" t="s">
        <v>345</v>
      </c>
      <c r="AR41" s="673"/>
      <c r="AS41" s="673"/>
      <c r="AT41" s="673"/>
      <c r="AU41" s="673"/>
      <c r="AV41" s="673"/>
      <c r="AW41" s="673"/>
      <c r="AX41" s="673"/>
      <c r="AY41" s="674"/>
      <c r="AZ41" s="638">
        <v>2299275</v>
      </c>
      <c r="BA41" s="675"/>
      <c r="BB41" s="675"/>
      <c r="BC41" s="675"/>
      <c r="BD41" s="639"/>
      <c r="BE41" s="639"/>
      <c r="BF41" s="676"/>
      <c r="BG41" s="670"/>
      <c r="BH41" s="671"/>
      <c r="BI41" s="671"/>
      <c r="BJ41" s="671"/>
      <c r="BK41" s="671"/>
      <c r="BL41" s="236"/>
      <c r="BM41" s="677" t="s">
        <v>346</v>
      </c>
      <c r="BN41" s="677"/>
      <c r="BO41" s="677"/>
      <c r="BP41" s="677"/>
      <c r="BQ41" s="677"/>
      <c r="BR41" s="677"/>
      <c r="BS41" s="677"/>
      <c r="BT41" s="677"/>
      <c r="BU41" s="678"/>
      <c r="BV41" s="638">
        <v>303</v>
      </c>
      <c r="BW41" s="675"/>
      <c r="BX41" s="675"/>
      <c r="BY41" s="675"/>
      <c r="BZ41" s="675"/>
      <c r="CA41" s="675"/>
      <c r="CB41" s="679"/>
      <c r="CD41" s="667" t="s">
        <v>347</v>
      </c>
      <c r="CE41" s="664"/>
      <c r="CF41" s="664"/>
      <c r="CG41" s="664"/>
      <c r="CH41" s="664"/>
      <c r="CI41" s="664"/>
      <c r="CJ41" s="664"/>
      <c r="CK41" s="664"/>
      <c r="CL41" s="664"/>
      <c r="CM41" s="664"/>
      <c r="CN41" s="664"/>
      <c r="CO41" s="664"/>
      <c r="CP41" s="664"/>
      <c r="CQ41" s="665"/>
      <c r="CR41" s="623" t="s">
        <v>138</v>
      </c>
      <c r="CS41" s="624"/>
      <c r="CT41" s="624"/>
      <c r="CU41" s="624"/>
      <c r="CV41" s="624"/>
      <c r="CW41" s="624"/>
      <c r="CX41" s="624"/>
      <c r="CY41" s="625"/>
      <c r="CZ41" s="628" t="s">
        <v>130</v>
      </c>
      <c r="DA41" s="657"/>
      <c r="DB41" s="657"/>
      <c r="DC41" s="658"/>
      <c r="DD41" s="631" t="s">
        <v>130</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349</v>
      </c>
      <c r="CE42" s="621"/>
      <c r="CF42" s="621"/>
      <c r="CG42" s="621"/>
      <c r="CH42" s="621"/>
      <c r="CI42" s="621"/>
      <c r="CJ42" s="621"/>
      <c r="CK42" s="621"/>
      <c r="CL42" s="621"/>
      <c r="CM42" s="621"/>
      <c r="CN42" s="621"/>
      <c r="CO42" s="621"/>
      <c r="CP42" s="621"/>
      <c r="CQ42" s="622"/>
      <c r="CR42" s="623">
        <v>8099871</v>
      </c>
      <c r="CS42" s="626"/>
      <c r="CT42" s="626"/>
      <c r="CU42" s="626"/>
      <c r="CV42" s="626"/>
      <c r="CW42" s="626"/>
      <c r="CX42" s="626"/>
      <c r="CY42" s="627"/>
      <c r="CZ42" s="628">
        <v>17.7</v>
      </c>
      <c r="DA42" s="629"/>
      <c r="DB42" s="629"/>
      <c r="DC42" s="630"/>
      <c r="DD42" s="631">
        <v>1281589</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351</v>
      </c>
      <c r="CE43" s="621"/>
      <c r="CF43" s="621"/>
      <c r="CG43" s="621"/>
      <c r="CH43" s="621"/>
      <c r="CI43" s="621"/>
      <c r="CJ43" s="621"/>
      <c r="CK43" s="621"/>
      <c r="CL43" s="621"/>
      <c r="CM43" s="621"/>
      <c r="CN43" s="621"/>
      <c r="CO43" s="621"/>
      <c r="CP43" s="621"/>
      <c r="CQ43" s="622"/>
      <c r="CR43" s="623">
        <v>151088</v>
      </c>
      <c r="CS43" s="624"/>
      <c r="CT43" s="624"/>
      <c r="CU43" s="624"/>
      <c r="CV43" s="624"/>
      <c r="CW43" s="624"/>
      <c r="CX43" s="624"/>
      <c r="CY43" s="625"/>
      <c r="CZ43" s="628">
        <v>0.3</v>
      </c>
      <c r="DA43" s="657"/>
      <c r="DB43" s="657"/>
      <c r="DC43" s="658"/>
      <c r="DD43" s="631">
        <v>151088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352</v>
      </c>
      <c r="CD44" s="651" t="s">
        <v>303</v>
      </c>
      <c r="CE44" s="652"/>
      <c r="CF44" s="620" t="s">
        <v>353</v>
      </c>
      <c r="CG44" s="621"/>
      <c r="CH44" s="621"/>
      <c r="CI44" s="621"/>
      <c r="CJ44" s="621"/>
      <c r="CK44" s="621"/>
      <c r="CL44" s="621"/>
      <c r="CM44" s="621"/>
      <c r="CN44" s="621"/>
      <c r="CO44" s="621"/>
      <c r="CP44" s="621"/>
      <c r="CQ44" s="622"/>
      <c r="CR44" s="623">
        <v>7280112</v>
      </c>
      <c r="CS44" s="626"/>
      <c r="CT44" s="626"/>
      <c r="CU44" s="626"/>
      <c r="CV44" s="626"/>
      <c r="CW44" s="626"/>
      <c r="CX44" s="626"/>
      <c r="CY44" s="627"/>
      <c r="CZ44" s="628">
        <v>15.9</v>
      </c>
      <c r="DA44" s="629"/>
      <c r="DB44" s="629"/>
      <c r="DC44" s="630"/>
      <c r="DD44" s="631">
        <v>1251213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354</v>
      </c>
      <c r="CG45" s="621"/>
      <c r="CH45" s="621"/>
      <c r="CI45" s="621"/>
      <c r="CJ45" s="621"/>
      <c r="CK45" s="621"/>
      <c r="CL45" s="621"/>
      <c r="CM45" s="621"/>
      <c r="CN45" s="621"/>
      <c r="CO45" s="621"/>
      <c r="CP45" s="621"/>
      <c r="CQ45" s="622"/>
      <c r="CR45" s="623">
        <v>1843340</v>
      </c>
      <c r="CS45" s="624"/>
      <c r="CT45" s="624"/>
      <c r="CU45" s="624"/>
      <c r="CV45" s="624"/>
      <c r="CW45" s="624"/>
      <c r="CX45" s="624"/>
      <c r="CY45" s="625"/>
      <c r="CZ45" s="628">
        <v>4</v>
      </c>
      <c r="DA45" s="657"/>
      <c r="DB45" s="657"/>
      <c r="DC45" s="658"/>
      <c r="DD45" s="631">
        <v>313887</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355</v>
      </c>
      <c r="CG46" s="621"/>
      <c r="CH46" s="621"/>
      <c r="CI46" s="621"/>
      <c r="CJ46" s="621"/>
      <c r="CK46" s="621"/>
      <c r="CL46" s="621"/>
      <c r="CM46" s="621"/>
      <c r="CN46" s="621"/>
      <c r="CO46" s="621"/>
      <c r="CP46" s="621"/>
      <c r="CQ46" s="622"/>
      <c r="CR46" s="623">
        <v>5155488</v>
      </c>
      <c r="CS46" s="626"/>
      <c r="CT46" s="626"/>
      <c r="CU46" s="626"/>
      <c r="CV46" s="626"/>
      <c r="CW46" s="626"/>
      <c r="CX46" s="626"/>
      <c r="CY46" s="627"/>
      <c r="CZ46" s="628">
        <v>11.2</v>
      </c>
      <c r="DA46" s="629"/>
      <c r="DB46" s="629"/>
      <c r="DC46" s="630"/>
      <c r="DD46" s="631">
        <v>810768</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356</v>
      </c>
      <c r="CG47" s="621"/>
      <c r="CH47" s="621"/>
      <c r="CI47" s="621"/>
      <c r="CJ47" s="621"/>
      <c r="CK47" s="621"/>
      <c r="CL47" s="621"/>
      <c r="CM47" s="621"/>
      <c r="CN47" s="621"/>
      <c r="CO47" s="621"/>
      <c r="CP47" s="621"/>
      <c r="CQ47" s="622"/>
      <c r="CR47" s="623">
        <v>819759</v>
      </c>
      <c r="CS47" s="624"/>
      <c r="CT47" s="624"/>
      <c r="CU47" s="624"/>
      <c r="CV47" s="624"/>
      <c r="CW47" s="624"/>
      <c r="CX47" s="624"/>
      <c r="CY47" s="625"/>
      <c r="CZ47" s="628">
        <v>1.8</v>
      </c>
      <c r="DA47" s="657"/>
      <c r="DB47" s="657"/>
      <c r="DC47" s="658"/>
      <c r="DD47" s="631">
        <v>30376</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357</v>
      </c>
      <c r="CG48" s="621"/>
      <c r="CH48" s="621"/>
      <c r="CI48" s="621"/>
      <c r="CJ48" s="621"/>
      <c r="CK48" s="621"/>
      <c r="CL48" s="621"/>
      <c r="CM48" s="621"/>
      <c r="CN48" s="621"/>
      <c r="CO48" s="621"/>
      <c r="CP48" s="621"/>
      <c r="CQ48" s="622"/>
      <c r="CR48" s="623" t="s">
        <v>138</v>
      </c>
      <c r="CS48" s="626"/>
      <c r="CT48" s="626"/>
      <c r="CU48" s="626"/>
      <c r="CV48" s="626"/>
      <c r="CW48" s="626"/>
      <c r="CX48" s="626"/>
      <c r="CY48" s="627"/>
      <c r="CZ48" s="628" t="s">
        <v>138</v>
      </c>
      <c r="DA48" s="629"/>
      <c r="DB48" s="629"/>
      <c r="DC48" s="630"/>
      <c r="DD48" s="631" t="s">
        <v>130</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358</v>
      </c>
      <c r="CE49" s="636"/>
      <c r="CF49" s="636"/>
      <c r="CG49" s="636"/>
      <c r="CH49" s="636"/>
      <c r="CI49" s="636"/>
      <c r="CJ49" s="636"/>
      <c r="CK49" s="636"/>
      <c r="CL49" s="636"/>
      <c r="CM49" s="636"/>
      <c r="CN49" s="636"/>
      <c r="CO49" s="636"/>
      <c r="CP49" s="636"/>
      <c r="CQ49" s="637"/>
      <c r="CR49" s="638">
        <v>45874752</v>
      </c>
      <c r="CS49" s="639"/>
      <c r="CT49" s="639"/>
      <c r="CU49" s="639"/>
      <c r="CV49" s="639"/>
      <c r="CW49" s="639"/>
      <c r="CX49" s="639"/>
      <c r="CY49" s="640"/>
      <c r="CZ49" s="641">
        <v>100</v>
      </c>
      <c r="DA49" s="642"/>
      <c r="DB49" s="642"/>
      <c r="DC49" s="643"/>
      <c r="DD49" s="644">
        <v>29617590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8Wf+WlR3apciUeZYqidXE3RT8xA9BfmHQAQWZoEcKp/ffp8thNch913eXMYSJjVmtez5Eu41QppOw/DDGKz9Kg==" saltValue="/wKVI7QIpkIisINRQBeN6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360</v>
      </c>
      <c r="DK2" s="1162"/>
      <c r="DL2" s="1162"/>
      <c r="DM2" s="1162"/>
      <c r="DN2" s="1162"/>
      <c r="DO2" s="1163"/>
      <c r="DP2" s="249"/>
      <c r="DQ2" s="1161" t="s">
        <v>361</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362</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364</v>
      </c>
      <c r="B5" s="1047"/>
      <c r="C5" s="1047"/>
      <c r="D5" s="1047"/>
      <c r="E5" s="1047"/>
      <c r="F5" s="1047"/>
      <c r="G5" s="1047"/>
      <c r="H5" s="1047"/>
      <c r="I5" s="1047"/>
      <c r="J5" s="1047"/>
      <c r="K5" s="1047"/>
      <c r="L5" s="1047"/>
      <c r="M5" s="1047"/>
      <c r="N5" s="1047"/>
      <c r="O5" s="1047"/>
      <c r="P5" s="1048"/>
      <c r="Q5" s="1052" t="s">
        <v>365</v>
      </c>
      <c r="R5" s="1053"/>
      <c r="S5" s="1053"/>
      <c r="T5" s="1053"/>
      <c r="U5" s="1054"/>
      <c r="V5" s="1052" t="s">
        <v>366</v>
      </c>
      <c r="W5" s="1053"/>
      <c r="X5" s="1053"/>
      <c r="Y5" s="1053"/>
      <c r="Z5" s="1054"/>
      <c r="AA5" s="1052" t="s">
        <v>367</v>
      </c>
      <c r="AB5" s="1053"/>
      <c r="AC5" s="1053"/>
      <c r="AD5" s="1053"/>
      <c r="AE5" s="1053"/>
      <c r="AF5" s="1164" t="s">
        <v>368</v>
      </c>
      <c r="AG5" s="1053"/>
      <c r="AH5" s="1053"/>
      <c r="AI5" s="1053"/>
      <c r="AJ5" s="1068"/>
      <c r="AK5" s="1053" t="s">
        <v>369</v>
      </c>
      <c r="AL5" s="1053"/>
      <c r="AM5" s="1053"/>
      <c r="AN5" s="1053"/>
      <c r="AO5" s="1054"/>
      <c r="AP5" s="1052" t="s">
        <v>370</v>
      </c>
      <c r="AQ5" s="1053"/>
      <c r="AR5" s="1053"/>
      <c r="AS5" s="1053"/>
      <c r="AT5" s="1054"/>
      <c r="AU5" s="1052" t="s">
        <v>371</v>
      </c>
      <c r="AV5" s="1053"/>
      <c r="AW5" s="1053"/>
      <c r="AX5" s="1053"/>
      <c r="AY5" s="1068"/>
      <c r="AZ5" s="256"/>
      <c r="BA5" s="256"/>
      <c r="BB5" s="256"/>
      <c r="BC5" s="256"/>
      <c r="BD5" s="256"/>
      <c r="BE5" s="257"/>
      <c r="BF5" s="257"/>
      <c r="BG5" s="257"/>
      <c r="BH5" s="257"/>
      <c r="BI5" s="257"/>
      <c r="BJ5" s="257"/>
      <c r="BK5" s="257"/>
      <c r="BL5" s="257"/>
      <c r="BM5" s="257"/>
      <c r="BN5" s="257"/>
      <c r="BO5" s="257"/>
      <c r="BP5" s="257"/>
      <c r="BQ5" s="1046" t="s">
        <v>372</v>
      </c>
      <c r="BR5" s="1047"/>
      <c r="BS5" s="1047"/>
      <c r="BT5" s="1047"/>
      <c r="BU5" s="1047"/>
      <c r="BV5" s="1047"/>
      <c r="BW5" s="1047"/>
      <c r="BX5" s="1047"/>
      <c r="BY5" s="1047"/>
      <c r="BZ5" s="1047"/>
      <c r="CA5" s="1047"/>
      <c r="CB5" s="1047"/>
      <c r="CC5" s="1047"/>
      <c r="CD5" s="1047"/>
      <c r="CE5" s="1047"/>
      <c r="CF5" s="1047"/>
      <c r="CG5" s="1048"/>
      <c r="CH5" s="1052" t="s">
        <v>373</v>
      </c>
      <c r="CI5" s="1053"/>
      <c r="CJ5" s="1053"/>
      <c r="CK5" s="1053"/>
      <c r="CL5" s="1054"/>
      <c r="CM5" s="1052" t="s">
        <v>374</v>
      </c>
      <c r="CN5" s="1053"/>
      <c r="CO5" s="1053"/>
      <c r="CP5" s="1053"/>
      <c r="CQ5" s="1054"/>
      <c r="CR5" s="1052" t="s">
        <v>375</v>
      </c>
      <c r="CS5" s="1053"/>
      <c r="CT5" s="1053"/>
      <c r="CU5" s="1053"/>
      <c r="CV5" s="1054"/>
      <c r="CW5" s="1052" t="s">
        <v>376</v>
      </c>
      <c r="CX5" s="1053"/>
      <c r="CY5" s="1053"/>
      <c r="CZ5" s="1053"/>
      <c r="DA5" s="1054"/>
      <c r="DB5" s="1052" t="s">
        <v>377</v>
      </c>
      <c r="DC5" s="1053"/>
      <c r="DD5" s="1053"/>
      <c r="DE5" s="1053"/>
      <c r="DF5" s="1054"/>
      <c r="DG5" s="1149" t="s">
        <v>378</v>
      </c>
      <c r="DH5" s="1150"/>
      <c r="DI5" s="1150"/>
      <c r="DJ5" s="1150"/>
      <c r="DK5" s="1151"/>
      <c r="DL5" s="1149" t="s">
        <v>379</v>
      </c>
      <c r="DM5" s="1150"/>
      <c r="DN5" s="1150"/>
      <c r="DO5" s="1150"/>
      <c r="DP5" s="1151"/>
      <c r="DQ5" s="1052" t="s">
        <v>380</v>
      </c>
      <c r="DR5" s="1053"/>
      <c r="DS5" s="1053"/>
      <c r="DT5" s="1053"/>
      <c r="DU5" s="1054"/>
      <c r="DV5" s="1052" t="s">
        <v>371</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381</v>
      </c>
      <c r="C7" s="1102"/>
      <c r="D7" s="1102"/>
      <c r="E7" s="1102"/>
      <c r="F7" s="1102"/>
      <c r="G7" s="1102"/>
      <c r="H7" s="1102"/>
      <c r="I7" s="1102"/>
      <c r="J7" s="1102"/>
      <c r="K7" s="1102"/>
      <c r="L7" s="1102"/>
      <c r="M7" s="1102"/>
      <c r="N7" s="1102"/>
      <c r="O7" s="1102"/>
      <c r="P7" s="1103"/>
      <c r="Q7" s="1155">
        <v>48006</v>
      </c>
      <c r="R7" s="1156"/>
      <c r="S7" s="1156"/>
      <c r="T7" s="1156"/>
      <c r="U7" s="1156"/>
      <c r="V7" s="1156">
        <v>45961</v>
      </c>
      <c r="W7" s="1156"/>
      <c r="X7" s="1156"/>
      <c r="Y7" s="1156"/>
      <c r="Z7" s="1156"/>
      <c r="AA7" s="1156">
        <v>2045</v>
      </c>
      <c r="AB7" s="1156"/>
      <c r="AC7" s="1156"/>
      <c r="AD7" s="1156"/>
      <c r="AE7" s="1157"/>
      <c r="AF7" s="1158">
        <v>1163</v>
      </c>
      <c r="AG7" s="1159"/>
      <c r="AH7" s="1159"/>
      <c r="AI7" s="1159"/>
      <c r="AJ7" s="1160"/>
      <c r="AK7" s="1142">
        <v>1971</v>
      </c>
      <c r="AL7" s="1143"/>
      <c r="AM7" s="1143"/>
      <c r="AN7" s="1143"/>
      <c r="AO7" s="1143"/>
      <c r="AP7" s="1143">
        <v>57801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580</v>
      </c>
      <c r="BT7" s="1147"/>
      <c r="BU7" s="1147"/>
      <c r="BV7" s="1147"/>
      <c r="BW7" s="1147"/>
      <c r="BX7" s="1147"/>
      <c r="BY7" s="1147"/>
      <c r="BZ7" s="1147"/>
      <c r="CA7" s="1147"/>
      <c r="CB7" s="1147"/>
      <c r="CC7" s="1147"/>
      <c r="CD7" s="1147"/>
      <c r="CE7" s="1147"/>
      <c r="CF7" s="1147"/>
      <c r="CG7" s="1148"/>
      <c r="CH7" s="1139">
        <v>5</v>
      </c>
      <c r="CI7" s="1140"/>
      <c r="CJ7" s="1140"/>
      <c r="CK7" s="1140"/>
      <c r="CL7" s="1141"/>
      <c r="CM7" s="1139">
        <v>98</v>
      </c>
      <c r="CN7" s="1140"/>
      <c r="CO7" s="1140"/>
      <c r="CP7" s="1140"/>
      <c r="CQ7" s="1141"/>
      <c r="CR7" s="1139">
        <v>20</v>
      </c>
      <c r="CS7" s="1140"/>
      <c r="CT7" s="1140"/>
      <c r="CU7" s="1140"/>
      <c r="CV7" s="1141"/>
      <c r="CW7" s="1139" t="s">
        <v>569</v>
      </c>
      <c r="CX7" s="1140"/>
      <c r="CY7" s="1140"/>
      <c r="CZ7" s="1140"/>
      <c r="DA7" s="1141"/>
      <c r="DB7" s="1139" t="s">
        <v>569</v>
      </c>
      <c r="DC7" s="1140"/>
      <c r="DD7" s="1140"/>
      <c r="DE7" s="1140"/>
      <c r="DF7" s="1141"/>
      <c r="DG7" s="1139" t="s">
        <v>506</v>
      </c>
      <c r="DH7" s="1140"/>
      <c r="DI7" s="1140"/>
      <c r="DJ7" s="1140"/>
      <c r="DK7" s="1141"/>
      <c r="DL7" s="1139" t="s">
        <v>506</v>
      </c>
      <c r="DM7" s="1140"/>
      <c r="DN7" s="1140"/>
      <c r="DO7" s="1140"/>
      <c r="DP7" s="1141"/>
      <c r="DQ7" s="1139" t="s">
        <v>506</v>
      </c>
      <c r="DR7" s="1140"/>
      <c r="DS7" s="1140"/>
      <c r="DT7" s="1140"/>
      <c r="DU7" s="1141"/>
      <c r="DV7" s="1166"/>
      <c r="DW7" s="1167"/>
      <c r="DX7" s="1167"/>
      <c r="DY7" s="1167"/>
      <c r="DZ7" s="1168"/>
      <c r="EA7" s="254"/>
    </row>
    <row r="8" spans="1:131" s="255" customFormat="1" ht="26.25" customHeight="1">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581</v>
      </c>
      <c r="BT8" s="1066"/>
      <c r="BU8" s="1066"/>
      <c r="BV8" s="1066"/>
      <c r="BW8" s="1066"/>
      <c r="BX8" s="1066"/>
      <c r="BY8" s="1066"/>
      <c r="BZ8" s="1066"/>
      <c r="CA8" s="1066"/>
      <c r="CB8" s="1066"/>
      <c r="CC8" s="1066"/>
      <c r="CD8" s="1066"/>
      <c r="CE8" s="1066"/>
      <c r="CF8" s="1066"/>
      <c r="CG8" s="1067"/>
      <c r="CH8" s="1040">
        <v>0</v>
      </c>
      <c r="CI8" s="1041"/>
      <c r="CJ8" s="1041"/>
      <c r="CK8" s="1041"/>
      <c r="CL8" s="1042"/>
      <c r="CM8" s="1040">
        <v>30</v>
      </c>
      <c r="CN8" s="1041"/>
      <c r="CO8" s="1041"/>
      <c r="CP8" s="1041"/>
      <c r="CQ8" s="1042"/>
      <c r="CR8" s="1040">
        <v>10</v>
      </c>
      <c r="CS8" s="1041"/>
      <c r="CT8" s="1041"/>
      <c r="CU8" s="1041"/>
      <c r="CV8" s="1042"/>
      <c r="CW8" s="1040" t="s">
        <v>569</v>
      </c>
      <c r="CX8" s="1041"/>
      <c r="CY8" s="1041"/>
      <c r="CZ8" s="1041"/>
      <c r="DA8" s="1042"/>
      <c r="DB8" s="1040">
        <v>121</v>
      </c>
      <c r="DC8" s="1041"/>
      <c r="DD8" s="1041"/>
      <c r="DE8" s="1041"/>
      <c r="DF8" s="1042"/>
      <c r="DG8" s="1040" t="s">
        <v>506</v>
      </c>
      <c r="DH8" s="1041"/>
      <c r="DI8" s="1041"/>
      <c r="DJ8" s="1041"/>
      <c r="DK8" s="1042"/>
      <c r="DL8" s="1040" t="s">
        <v>506</v>
      </c>
      <c r="DM8" s="1041"/>
      <c r="DN8" s="1041"/>
      <c r="DO8" s="1041"/>
      <c r="DP8" s="1042"/>
      <c r="DQ8" s="1040" t="s">
        <v>506</v>
      </c>
      <c r="DR8" s="1041"/>
      <c r="DS8" s="1041"/>
      <c r="DT8" s="1041"/>
      <c r="DU8" s="1042"/>
      <c r="DV8" s="1043"/>
      <c r="DW8" s="1044"/>
      <c r="DX8" s="1044"/>
      <c r="DY8" s="1044"/>
      <c r="DZ8" s="1045"/>
      <c r="EA8" s="254"/>
    </row>
    <row r="9" spans="1:131" s="255" customFormat="1" ht="26.25" customHeight="1">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582</v>
      </c>
      <c r="BT9" s="1066"/>
      <c r="BU9" s="1066"/>
      <c r="BV9" s="1066"/>
      <c r="BW9" s="1066"/>
      <c r="BX9" s="1066"/>
      <c r="BY9" s="1066"/>
      <c r="BZ9" s="1066"/>
      <c r="CA9" s="1066"/>
      <c r="CB9" s="1066"/>
      <c r="CC9" s="1066"/>
      <c r="CD9" s="1066"/>
      <c r="CE9" s="1066"/>
      <c r="CF9" s="1066"/>
      <c r="CG9" s="1067"/>
      <c r="CH9" s="1040">
        <v>0</v>
      </c>
      <c r="CI9" s="1041"/>
      <c r="CJ9" s="1041"/>
      <c r="CK9" s="1041"/>
      <c r="CL9" s="1042"/>
      <c r="CM9" s="1040">
        <v>4</v>
      </c>
      <c r="CN9" s="1041"/>
      <c r="CO9" s="1041"/>
      <c r="CP9" s="1041"/>
      <c r="CQ9" s="1042"/>
      <c r="CR9" s="1040">
        <v>9</v>
      </c>
      <c r="CS9" s="1041"/>
      <c r="CT9" s="1041"/>
      <c r="CU9" s="1041"/>
      <c r="CV9" s="1042"/>
      <c r="CW9" s="1040">
        <v>0</v>
      </c>
      <c r="CX9" s="1041"/>
      <c r="CY9" s="1041"/>
      <c r="CZ9" s="1041"/>
      <c r="DA9" s="1042"/>
      <c r="DB9" s="1040" t="s">
        <v>591</v>
      </c>
      <c r="DC9" s="1041"/>
      <c r="DD9" s="1041"/>
      <c r="DE9" s="1041"/>
      <c r="DF9" s="1042"/>
      <c r="DG9" s="1040" t="s">
        <v>506</v>
      </c>
      <c r="DH9" s="1041"/>
      <c r="DI9" s="1041"/>
      <c r="DJ9" s="1041"/>
      <c r="DK9" s="1042"/>
      <c r="DL9" s="1040" t="s">
        <v>506</v>
      </c>
      <c r="DM9" s="1041"/>
      <c r="DN9" s="1041"/>
      <c r="DO9" s="1041"/>
      <c r="DP9" s="1042"/>
      <c r="DQ9" s="1040" t="s">
        <v>506</v>
      </c>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583</v>
      </c>
      <c r="BT10" s="1066"/>
      <c r="BU10" s="1066"/>
      <c r="BV10" s="1066"/>
      <c r="BW10" s="1066"/>
      <c r="BX10" s="1066"/>
      <c r="BY10" s="1066"/>
      <c r="BZ10" s="1066"/>
      <c r="CA10" s="1066"/>
      <c r="CB10" s="1066"/>
      <c r="CC10" s="1066"/>
      <c r="CD10" s="1066"/>
      <c r="CE10" s="1066"/>
      <c r="CF10" s="1066"/>
      <c r="CG10" s="1067"/>
      <c r="CH10" s="1040">
        <v>-2</v>
      </c>
      <c r="CI10" s="1041"/>
      <c r="CJ10" s="1041"/>
      <c r="CK10" s="1041"/>
      <c r="CL10" s="1042"/>
      <c r="CM10" s="1040">
        <v>52</v>
      </c>
      <c r="CN10" s="1041"/>
      <c r="CO10" s="1041"/>
      <c r="CP10" s="1041"/>
      <c r="CQ10" s="1042"/>
      <c r="CR10" s="1040">
        <v>27</v>
      </c>
      <c r="CS10" s="1041"/>
      <c r="CT10" s="1041"/>
      <c r="CU10" s="1041"/>
      <c r="CV10" s="1042"/>
      <c r="CW10" s="1040">
        <v>6</v>
      </c>
      <c r="CX10" s="1041"/>
      <c r="CY10" s="1041"/>
      <c r="CZ10" s="1041"/>
      <c r="DA10" s="1042"/>
      <c r="DB10" s="1040" t="s">
        <v>569</v>
      </c>
      <c r="DC10" s="1041"/>
      <c r="DD10" s="1041"/>
      <c r="DE10" s="1041"/>
      <c r="DF10" s="1042"/>
      <c r="DG10" s="1040" t="s">
        <v>506</v>
      </c>
      <c r="DH10" s="1041"/>
      <c r="DI10" s="1041"/>
      <c r="DJ10" s="1041"/>
      <c r="DK10" s="1042"/>
      <c r="DL10" s="1040" t="s">
        <v>506</v>
      </c>
      <c r="DM10" s="1041"/>
      <c r="DN10" s="1041"/>
      <c r="DO10" s="1041"/>
      <c r="DP10" s="1042"/>
      <c r="DQ10" s="1040" t="s">
        <v>506</v>
      </c>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584</v>
      </c>
      <c r="BT11" s="1066"/>
      <c r="BU11" s="1066"/>
      <c r="BV11" s="1066"/>
      <c r="BW11" s="1066"/>
      <c r="BX11" s="1066"/>
      <c r="BY11" s="1066"/>
      <c r="BZ11" s="1066"/>
      <c r="CA11" s="1066"/>
      <c r="CB11" s="1066"/>
      <c r="CC11" s="1066"/>
      <c r="CD11" s="1066"/>
      <c r="CE11" s="1066"/>
      <c r="CF11" s="1066"/>
      <c r="CG11" s="1067"/>
      <c r="CH11" s="1040">
        <v>0</v>
      </c>
      <c r="CI11" s="1041"/>
      <c r="CJ11" s="1041"/>
      <c r="CK11" s="1041"/>
      <c r="CL11" s="1042"/>
      <c r="CM11" s="1040">
        <v>9</v>
      </c>
      <c r="CN11" s="1041"/>
      <c r="CO11" s="1041"/>
      <c r="CP11" s="1041"/>
      <c r="CQ11" s="1042"/>
      <c r="CR11" s="1040">
        <v>2</v>
      </c>
      <c r="CS11" s="1041"/>
      <c r="CT11" s="1041"/>
      <c r="CU11" s="1041"/>
      <c r="CV11" s="1042"/>
      <c r="CW11" s="1040" t="s">
        <v>569</v>
      </c>
      <c r="CX11" s="1041"/>
      <c r="CY11" s="1041"/>
      <c r="CZ11" s="1041"/>
      <c r="DA11" s="1042"/>
      <c r="DB11" s="1040" t="s">
        <v>569</v>
      </c>
      <c r="DC11" s="1041"/>
      <c r="DD11" s="1041"/>
      <c r="DE11" s="1041"/>
      <c r="DF11" s="1042"/>
      <c r="DG11" s="1040" t="s">
        <v>506</v>
      </c>
      <c r="DH11" s="1041"/>
      <c r="DI11" s="1041"/>
      <c r="DJ11" s="1041"/>
      <c r="DK11" s="1042"/>
      <c r="DL11" s="1040" t="s">
        <v>506</v>
      </c>
      <c r="DM11" s="1041"/>
      <c r="DN11" s="1041"/>
      <c r="DO11" s="1041"/>
      <c r="DP11" s="1042"/>
      <c r="DQ11" s="1040" t="s">
        <v>506</v>
      </c>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585</v>
      </c>
      <c r="BT12" s="1066"/>
      <c r="BU12" s="1066"/>
      <c r="BV12" s="1066"/>
      <c r="BW12" s="1066"/>
      <c r="BX12" s="1066"/>
      <c r="BY12" s="1066"/>
      <c r="BZ12" s="1066"/>
      <c r="CA12" s="1066"/>
      <c r="CB12" s="1066"/>
      <c r="CC12" s="1066"/>
      <c r="CD12" s="1066"/>
      <c r="CE12" s="1066"/>
      <c r="CF12" s="1066"/>
      <c r="CG12" s="1067"/>
      <c r="CH12" s="1040">
        <v>-7</v>
      </c>
      <c r="CI12" s="1041"/>
      <c r="CJ12" s="1041"/>
      <c r="CK12" s="1041"/>
      <c r="CL12" s="1042"/>
      <c r="CM12" s="1040">
        <v>81</v>
      </c>
      <c r="CN12" s="1041"/>
      <c r="CO12" s="1041"/>
      <c r="CP12" s="1041"/>
      <c r="CQ12" s="1042"/>
      <c r="CR12" s="1040">
        <v>103</v>
      </c>
      <c r="CS12" s="1041"/>
      <c r="CT12" s="1041"/>
      <c r="CU12" s="1041"/>
      <c r="CV12" s="1042"/>
      <c r="CW12" s="1040">
        <v>0</v>
      </c>
      <c r="CX12" s="1041"/>
      <c r="CY12" s="1041"/>
      <c r="CZ12" s="1041"/>
      <c r="DA12" s="1042"/>
      <c r="DB12" s="1040" t="s">
        <v>569</v>
      </c>
      <c r="DC12" s="1041"/>
      <c r="DD12" s="1041"/>
      <c r="DE12" s="1041"/>
      <c r="DF12" s="1042"/>
      <c r="DG12" s="1040" t="s">
        <v>506</v>
      </c>
      <c r="DH12" s="1041"/>
      <c r="DI12" s="1041"/>
      <c r="DJ12" s="1041"/>
      <c r="DK12" s="1042"/>
      <c r="DL12" s="1040" t="s">
        <v>506</v>
      </c>
      <c r="DM12" s="1041"/>
      <c r="DN12" s="1041"/>
      <c r="DO12" s="1041"/>
      <c r="DP12" s="1042"/>
      <c r="DQ12" s="1040" t="s">
        <v>506</v>
      </c>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586</v>
      </c>
      <c r="BT13" s="1066"/>
      <c r="BU13" s="1066"/>
      <c r="BV13" s="1066"/>
      <c r="BW13" s="1066"/>
      <c r="BX13" s="1066"/>
      <c r="BY13" s="1066"/>
      <c r="BZ13" s="1066"/>
      <c r="CA13" s="1066"/>
      <c r="CB13" s="1066"/>
      <c r="CC13" s="1066"/>
      <c r="CD13" s="1066"/>
      <c r="CE13" s="1066"/>
      <c r="CF13" s="1066"/>
      <c r="CG13" s="1067"/>
      <c r="CH13" s="1040">
        <v>0</v>
      </c>
      <c r="CI13" s="1041"/>
      <c r="CJ13" s="1041"/>
      <c r="CK13" s="1041"/>
      <c r="CL13" s="1042"/>
      <c r="CM13" s="1040">
        <v>53</v>
      </c>
      <c r="CN13" s="1041"/>
      <c r="CO13" s="1041"/>
      <c r="CP13" s="1041"/>
      <c r="CQ13" s="1042"/>
      <c r="CR13" s="1040">
        <v>20</v>
      </c>
      <c r="CS13" s="1041"/>
      <c r="CT13" s="1041"/>
      <c r="CU13" s="1041"/>
      <c r="CV13" s="1042"/>
      <c r="CW13" s="1040">
        <v>5</v>
      </c>
      <c r="CX13" s="1041"/>
      <c r="CY13" s="1041"/>
      <c r="CZ13" s="1041"/>
      <c r="DA13" s="1042"/>
      <c r="DB13" s="1040" t="s">
        <v>569</v>
      </c>
      <c r="DC13" s="1041"/>
      <c r="DD13" s="1041"/>
      <c r="DE13" s="1041"/>
      <c r="DF13" s="1042"/>
      <c r="DG13" s="1040" t="s">
        <v>506</v>
      </c>
      <c r="DH13" s="1041"/>
      <c r="DI13" s="1041"/>
      <c r="DJ13" s="1041"/>
      <c r="DK13" s="1042"/>
      <c r="DL13" s="1040" t="s">
        <v>506</v>
      </c>
      <c r="DM13" s="1041"/>
      <c r="DN13" s="1041"/>
      <c r="DO13" s="1041"/>
      <c r="DP13" s="1042"/>
      <c r="DQ13" s="1040" t="s">
        <v>506</v>
      </c>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t="s">
        <v>587</v>
      </c>
      <c r="BT14" s="1066"/>
      <c r="BU14" s="1066"/>
      <c r="BV14" s="1066"/>
      <c r="BW14" s="1066"/>
      <c r="BX14" s="1066"/>
      <c r="BY14" s="1066"/>
      <c r="BZ14" s="1066"/>
      <c r="CA14" s="1066"/>
      <c r="CB14" s="1066"/>
      <c r="CC14" s="1066"/>
      <c r="CD14" s="1066"/>
      <c r="CE14" s="1066"/>
      <c r="CF14" s="1066"/>
      <c r="CG14" s="1067"/>
      <c r="CH14" s="1040">
        <v>-7</v>
      </c>
      <c r="CI14" s="1041"/>
      <c r="CJ14" s="1041"/>
      <c r="CK14" s="1041"/>
      <c r="CL14" s="1042"/>
      <c r="CM14" s="1040">
        <v>23</v>
      </c>
      <c r="CN14" s="1041"/>
      <c r="CO14" s="1041"/>
      <c r="CP14" s="1041"/>
      <c r="CQ14" s="1042"/>
      <c r="CR14" s="1040">
        <v>3</v>
      </c>
      <c r="CS14" s="1041"/>
      <c r="CT14" s="1041"/>
      <c r="CU14" s="1041"/>
      <c r="CV14" s="1042"/>
      <c r="CW14" s="1040">
        <v>37</v>
      </c>
      <c r="CX14" s="1041"/>
      <c r="CY14" s="1041"/>
      <c r="CZ14" s="1041"/>
      <c r="DA14" s="1042"/>
      <c r="DB14" s="1040" t="s">
        <v>569</v>
      </c>
      <c r="DC14" s="1041"/>
      <c r="DD14" s="1041"/>
      <c r="DE14" s="1041"/>
      <c r="DF14" s="1042"/>
      <c r="DG14" s="1040" t="s">
        <v>506</v>
      </c>
      <c r="DH14" s="1041"/>
      <c r="DI14" s="1041"/>
      <c r="DJ14" s="1041"/>
      <c r="DK14" s="1042"/>
      <c r="DL14" s="1040" t="s">
        <v>506</v>
      </c>
      <c r="DM14" s="1041"/>
      <c r="DN14" s="1041"/>
      <c r="DO14" s="1041"/>
      <c r="DP14" s="1042"/>
      <c r="DQ14" s="1040" t="s">
        <v>506</v>
      </c>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t="s">
        <v>588</v>
      </c>
      <c r="BT15" s="1066"/>
      <c r="BU15" s="1066"/>
      <c r="BV15" s="1066"/>
      <c r="BW15" s="1066"/>
      <c r="BX15" s="1066"/>
      <c r="BY15" s="1066"/>
      <c r="BZ15" s="1066"/>
      <c r="CA15" s="1066"/>
      <c r="CB15" s="1066"/>
      <c r="CC15" s="1066"/>
      <c r="CD15" s="1066"/>
      <c r="CE15" s="1066"/>
      <c r="CF15" s="1066"/>
      <c r="CG15" s="1067"/>
      <c r="CH15" s="1040">
        <v>2</v>
      </c>
      <c r="CI15" s="1041"/>
      <c r="CJ15" s="1041"/>
      <c r="CK15" s="1041"/>
      <c r="CL15" s="1042"/>
      <c r="CM15" s="1040">
        <v>37</v>
      </c>
      <c r="CN15" s="1041"/>
      <c r="CO15" s="1041"/>
      <c r="CP15" s="1041"/>
      <c r="CQ15" s="1042"/>
      <c r="CR15" s="1040">
        <v>0</v>
      </c>
      <c r="CS15" s="1041"/>
      <c r="CT15" s="1041"/>
      <c r="CU15" s="1041"/>
      <c r="CV15" s="1042"/>
      <c r="CW15" s="1040" t="s">
        <v>590</v>
      </c>
      <c r="CX15" s="1041"/>
      <c r="CY15" s="1041"/>
      <c r="CZ15" s="1041"/>
      <c r="DA15" s="1042"/>
      <c r="DB15" s="1040" t="s">
        <v>569</v>
      </c>
      <c r="DC15" s="1041"/>
      <c r="DD15" s="1041"/>
      <c r="DE15" s="1041"/>
      <c r="DF15" s="1042"/>
      <c r="DG15" s="1040" t="s">
        <v>506</v>
      </c>
      <c r="DH15" s="1041"/>
      <c r="DI15" s="1041"/>
      <c r="DJ15" s="1041"/>
      <c r="DK15" s="1042"/>
      <c r="DL15" s="1040" t="s">
        <v>506</v>
      </c>
      <c r="DM15" s="1041"/>
      <c r="DN15" s="1041"/>
      <c r="DO15" s="1041"/>
      <c r="DP15" s="1042"/>
      <c r="DQ15" s="1040" t="s">
        <v>506</v>
      </c>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t="s">
        <v>589</v>
      </c>
      <c r="BT16" s="1066"/>
      <c r="BU16" s="1066"/>
      <c r="BV16" s="1066"/>
      <c r="BW16" s="1066"/>
      <c r="BX16" s="1066"/>
      <c r="BY16" s="1066"/>
      <c r="BZ16" s="1066"/>
      <c r="CA16" s="1066"/>
      <c r="CB16" s="1066"/>
      <c r="CC16" s="1066"/>
      <c r="CD16" s="1066"/>
      <c r="CE16" s="1066"/>
      <c r="CF16" s="1066"/>
      <c r="CG16" s="1067"/>
      <c r="CH16" s="1040">
        <v>8</v>
      </c>
      <c r="CI16" s="1041"/>
      <c r="CJ16" s="1041"/>
      <c r="CK16" s="1041"/>
      <c r="CL16" s="1042"/>
      <c r="CM16" s="1040">
        <v>11</v>
      </c>
      <c r="CN16" s="1041"/>
      <c r="CO16" s="1041"/>
      <c r="CP16" s="1041"/>
      <c r="CQ16" s="1042"/>
      <c r="CR16" s="1040">
        <v>3</v>
      </c>
      <c r="CS16" s="1041"/>
      <c r="CT16" s="1041"/>
      <c r="CU16" s="1041"/>
      <c r="CV16" s="1042"/>
      <c r="CW16" s="1040">
        <v>27</v>
      </c>
      <c r="CX16" s="1041"/>
      <c r="CY16" s="1041"/>
      <c r="CZ16" s="1041"/>
      <c r="DA16" s="1042"/>
      <c r="DB16" s="1040" t="s">
        <v>569</v>
      </c>
      <c r="DC16" s="1041"/>
      <c r="DD16" s="1041"/>
      <c r="DE16" s="1041"/>
      <c r="DF16" s="1042"/>
      <c r="DG16" s="1040" t="s">
        <v>506</v>
      </c>
      <c r="DH16" s="1041"/>
      <c r="DI16" s="1041"/>
      <c r="DJ16" s="1041"/>
      <c r="DK16" s="1042"/>
      <c r="DL16" s="1040" t="s">
        <v>506</v>
      </c>
      <c r="DM16" s="1041"/>
      <c r="DN16" s="1041"/>
      <c r="DO16" s="1041"/>
      <c r="DP16" s="1042"/>
      <c r="DQ16" s="1040" t="s">
        <v>506</v>
      </c>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382</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383</v>
      </c>
      <c r="B23" s="995" t="s">
        <v>384</v>
      </c>
      <c r="C23" s="996"/>
      <c r="D23" s="996"/>
      <c r="E23" s="996"/>
      <c r="F23" s="996"/>
      <c r="G23" s="996"/>
      <c r="H23" s="996"/>
      <c r="I23" s="996"/>
      <c r="J23" s="996"/>
      <c r="K23" s="996"/>
      <c r="L23" s="996"/>
      <c r="M23" s="996"/>
      <c r="N23" s="996"/>
      <c r="O23" s="996"/>
      <c r="P23" s="997"/>
      <c r="Q23" s="1119">
        <v>47919</v>
      </c>
      <c r="R23" s="1120"/>
      <c r="S23" s="1120"/>
      <c r="T23" s="1120"/>
      <c r="U23" s="1120"/>
      <c r="V23" s="1120">
        <v>45875</v>
      </c>
      <c r="W23" s="1120"/>
      <c r="X23" s="1120"/>
      <c r="Y23" s="1120"/>
      <c r="Z23" s="1120"/>
      <c r="AA23" s="1120">
        <v>2045</v>
      </c>
      <c r="AB23" s="1120"/>
      <c r="AC23" s="1120"/>
      <c r="AD23" s="1120"/>
      <c r="AE23" s="1121"/>
      <c r="AF23" s="1122">
        <v>1163</v>
      </c>
      <c r="AG23" s="1120"/>
      <c r="AH23" s="1120"/>
      <c r="AI23" s="1120"/>
      <c r="AJ23" s="1123"/>
      <c r="AK23" s="1124"/>
      <c r="AL23" s="1125"/>
      <c r="AM23" s="1125"/>
      <c r="AN23" s="1125"/>
      <c r="AO23" s="1125"/>
      <c r="AP23" s="1120">
        <v>57801</v>
      </c>
      <c r="AQ23" s="1120"/>
      <c r="AR23" s="1120"/>
      <c r="AS23" s="1120"/>
      <c r="AT23" s="1120"/>
      <c r="AU23" s="1126"/>
      <c r="AV23" s="1126"/>
      <c r="AW23" s="1126"/>
      <c r="AX23" s="1126"/>
      <c r="AY23" s="1127"/>
      <c r="AZ23" s="1116" t="s">
        <v>130</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385</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386</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364</v>
      </c>
      <c r="B26" s="1047"/>
      <c r="C26" s="1047"/>
      <c r="D26" s="1047"/>
      <c r="E26" s="1047"/>
      <c r="F26" s="1047"/>
      <c r="G26" s="1047"/>
      <c r="H26" s="1047"/>
      <c r="I26" s="1047"/>
      <c r="J26" s="1047"/>
      <c r="K26" s="1047"/>
      <c r="L26" s="1047"/>
      <c r="M26" s="1047"/>
      <c r="N26" s="1047"/>
      <c r="O26" s="1047"/>
      <c r="P26" s="1048"/>
      <c r="Q26" s="1052" t="s">
        <v>387</v>
      </c>
      <c r="R26" s="1053"/>
      <c r="S26" s="1053"/>
      <c r="T26" s="1053"/>
      <c r="U26" s="1054"/>
      <c r="V26" s="1052" t="s">
        <v>388</v>
      </c>
      <c r="W26" s="1053"/>
      <c r="X26" s="1053"/>
      <c r="Y26" s="1053"/>
      <c r="Z26" s="1054"/>
      <c r="AA26" s="1052" t="s">
        <v>389</v>
      </c>
      <c r="AB26" s="1053"/>
      <c r="AC26" s="1053"/>
      <c r="AD26" s="1053"/>
      <c r="AE26" s="1053"/>
      <c r="AF26" s="1110" t="s">
        <v>390</v>
      </c>
      <c r="AG26" s="1059"/>
      <c r="AH26" s="1059"/>
      <c r="AI26" s="1059"/>
      <c r="AJ26" s="1111"/>
      <c r="AK26" s="1053" t="s">
        <v>391</v>
      </c>
      <c r="AL26" s="1053"/>
      <c r="AM26" s="1053"/>
      <c r="AN26" s="1053"/>
      <c r="AO26" s="1054"/>
      <c r="AP26" s="1052" t="s">
        <v>392</v>
      </c>
      <c r="AQ26" s="1053"/>
      <c r="AR26" s="1053"/>
      <c r="AS26" s="1053"/>
      <c r="AT26" s="1054"/>
      <c r="AU26" s="1052" t="s">
        <v>393</v>
      </c>
      <c r="AV26" s="1053"/>
      <c r="AW26" s="1053"/>
      <c r="AX26" s="1053"/>
      <c r="AY26" s="1054"/>
      <c r="AZ26" s="1052" t="s">
        <v>394</v>
      </c>
      <c r="BA26" s="1053"/>
      <c r="BB26" s="1053"/>
      <c r="BC26" s="1053"/>
      <c r="BD26" s="1054"/>
      <c r="BE26" s="1052" t="s">
        <v>371</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395</v>
      </c>
      <c r="C28" s="1102"/>
      <c r="D28" s="1102"/>
      <c r="E28" s="1102"/>
      <c r="F28" s="1102"/>
      <c r="G28" s="1102"/>
      <c r="H28" s="1102"/>
      <c r="I28" s="1102"/>
      <c r="J28" s="1102"/>
      <c r="K28" s="1102"/>
      <c r="L28" s="1102"/>
      <c r="M28" s="1102"/>
      <c r="N28" s="1102"/>
      <c r="O28" s="1102"/>
      <c r="P28" s="1103"/>
      <c r="Q28" s="1104">
        <v>6404</v>
      </c>
      <c r="R28" s="1105"/>
      <c r="S28" s="1105"/>
      <c r="T28" s="1105"/>
      <c r="U28" s="1105"/>
      <c r="V28" s="1105">
        <v>6231</v>
      </c>
      <c r="W28" s="1105"/>
      <c r="X28" s="1105"/>
      <c r="Y28" s="1105"/>
      <c r="Z28" s="1105"/>
      <c r="AA28" s="1105">
        <v>173</v>
      </c>
      <c r="AB28" s="1105"/>
      <c r="AC28" s="1105"/>
      <c r="AD28" s="1105"/>
      <c r="AE28" s="1106"/>
      <c r="AF28" s="1107">
        <v>173</v>
      </c>
      <c r="AG28" s="1105"/>
      <c r="AH28" s="1105"/>
      <c r="AI28" s="1105"/>
      <c r="AJ28" s="1108"/>
      <c r="AK28" s="1109">
        <v>504</v>
      </c>
      <c r="AL28" s="1097"/>
      <c r="AM28" s="1097"/>
      <c r="AN28" s="1097"/>
      <c r="AO28" s="1097"/>
      <c r="AP28" s="1097" t="s">
        <v>569</v>
      </c>
      <c r="AQ28" s="1097"/>
      <c r="AR28" s="1097"/>
      <c r="AS28" s="1097"/>
      <c r="AT28" s="1097"/>
      <c r="AU28" s="1097" t="s">
        <v>569</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396</v>
      </c>
      <c r="C29" s="1089"/>
      <c r="D29" s="1089"/>
      <c r="E29" s="1089"/>
      <c r="F29" s="1089"/>
      <c r="G29" s="1089"/>
      <c r="H29" s="1089"/>
      <c r="I29" s="1089"/>
      <c r="J29" s="1089"/>
      <c r="K29" s="1089"/>
      <c r="L29" s="1089"/>
      <c r="M29" s="1089"/>
      <c r="N29" s="1089"/>
      <c r="O29" s="1089"/>
      <c r="P29" s="1090"/>
      <c r="Q29" s="1094">
        <v>754</v>
      </c>
      <c r="R29" s="1095"/>
      <c r="S29" s="1095"/>
      <c r="T29" s="1095"/>
      <c r="U29" s="1095"/>
      <c r="V29" s="1095">
        <v>742</v>
      </c>
      <c r="W29" s="1095"/>
      <c r="X29" s="1095"/>
      <c r="Y29" s="1095"/>
      <c r="Z29" s="1095"/>
      <c r="AA29" s="1095">
        <v>12</v>
      </c>
      <c r="AB29" s="1095"/>
      <c r="AC29" s="1095"/>
      <c r="AD29" s="1095"/>
      <c r="AE29" s="1096"/>
      <c r="AF29" s="1070">
        <v>12</v>
      </c>
      <c r="AG29" s="1071"/>
      <c r="AH29" s="1071"/>
      <c r="AI29" s="1071"/>
      <c r="AJ29" s="1072"/>
      <c r="AK29" s="1031">
        <v>246</v>
      </c>
      <c r="AL29" s="1022"/>
      <c r="AM29" s="1022"/>
      <c r="AN29" s="1022"/>
      <c r="AO29" s="1022"/>
      <c r="AP29" s="1022" t="s">
        <v>571</v>
      </c>
      <c r="AQ29" s="1022"/>
      <c r="AR29" s="1022"/>
      <c r="AS29" s="1022"/>
      <c r="AT29" s="1022"/>
      <c r="AU29" s="1022" t="s">
        <v>569</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397</v>
      </c>
      <c r="C30" s="1089"/>
      <c r="D30" s="1089"/>
      <c r="E30" s="1089"/>
      <c r="F30" s="1089"/>
      <c r="G30" s="1089"/>
      <c r="H30" s="1089"/>
      <c r="I30" s="1089"/>
      <c r="J30" s="1089"/>
      <c r="K30" s="1089"/>
      <c r="L30" s="1089"/>
      <c r="M30" s="1089"/>
      <c r="N30" s="1089"/>
      <c r="O30" s="1089"/>
      <c r="P30" s="1090"/>
      <c r="Q30" s="1094">
        <v>9273</v>
      </c>
      <c r="R30" s="1095"/>
      <c r="S30" s="1095"/>
      <c r="T30" s="1095"/>
      <c r="U30" s="1095"/>
      <c r="V30" s="1095">
        <v>8837</v>
      </c>
      <c r="W30" s="1095"/>
      <c r="X30" s="1095"/>
      <c r="Y30" s="1095"/>
      <c r="Z30" s="1095"/>
      <c r="AA30" s="1095">
        <v>436</v>
      </c>
      <c r="AB30" s="1095"/>
      <c r="AC30" s="1095"/>
      <c r="AD30" s="1095"/>
      <c r="AE30" s="1096"/>
      <c r="AF30" s="1070">
        <v>436</v>
      </c>
      <c r="AG30" s="1071"/>
      <c r="AH30" s="1071"/>
      <c r="AI30" s="1071"/>
      <c r="AJ30" s="1072"/>
      <c r="AK30" s="1031">
        <v>1369</v>
      </c>
      <c r="AL30" s="1022"/>
      <c r="AM30" s="1022"/>
      <c r="AN30" s="1022"/>
      <c r="AO30" s="1022"/>
      <c r="AP30" s="1022" t="s">
        <v>569</v>
      </c>
      <c r="AQ30" s="1022"/>
      <c r="AR30" s="1022"/>
      <c r="AS30" s="1022"/>
      <c r="AT30" s="1022"/>
      <c r="AU30" s="1022" t="s">
        <v>570</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398</v>
      </c>
      <c r="C31" s="1089"/>
      <c r="D31" s="1089"/>
      <c r="E31" s="1089"/>
      <c r="F31" s="1089"/>
      <c r="G31" s="1089"/>
      <c r="H31" s="1089"/>
      <c r="I31" s="1089"/>
      <c r="J31" s="1089"/>
      <c r="K31" s="1089"/>
      <c r="L31" s="1089"/>
      <c r="M31" s="1089"/>
      <c r="N31" s="1089"/>
      <c r="O31" s="1089"/>
      <c r="P31" s="1090"/>
      <c r="Q31" s="1094">
        <v>465</v>
      </c>
      <c r="R31" s="1095"/>
      <c r="S31" s="1095"/>
      <c r="T31" s="1095"/>
      <c r="U31" s="1095"/>
      <c r="V31" s="1095">
        <v>450</v>
      </c>
      <c r="W31" s="1095"/>
      <c r="X31" s="1095"/>
      <c r="Y31" s="1095"/>
      <c r="Z31" s="1095"/>
      <c r="AA31" s="1095">
        <v>15</v>
      </c>
      <c r="AB31" s="1095"/>
      <c r="AC31" s="1095"/>
      <c r="AD31" s="1095"/>
      <c r="AE31" s="1096"/>
      <c r="AF31" s="1070">
        <v>15</v>
      </c>
      <c r="AG31" s="1071"/>
      <c r="AH31" s="1071"/>
      <c r="AI31" s="1071"/>
      <c r="AJ31" s="1072"/>
      <c r="AK31" s="1031">
        <v>34</v>
      </c>
      <c r="AL31" s="1022"/>
      <c r="AM31" s="1022"/>
      <c r="AN31" s="1022"/>
      <c r="AO31" s="1022"/>
      <c r="AP31" s="1022" t="s">
        <v>569</v>
      </c>
      <c r="AQ31" s="1022"/>
      <c r="AR31" s="1022"/>
      <c r="AS31" s="1022"/>
      <c r="AT31" s="1022"/>
      <c r="AU31" s="1022" t="s">
        <v>569</v>
      </c>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399</v>
      </c>
      <c r="C32" s="1089"/>
      <c r="D32" s="1089"/>
      <c r="E32" s="1089"/>
      <c r="F32" s="1089"/>
      <c r="G32" s="1089"/>
      <c r="H32" s="1089"/>
      <c r="I32" s="1089"/>
      <c r="J32" s="1089"/>
      <c r="K32" s="1089"/>
      <c r="L32" s="1089"/>
      <c r="M32" s="1089"/>
      <c r="N32" s="1089"/>
      <c r="O32" s="1089"/>
      <c r="P32" s="1090"/>
      <c r="Q32" s="1094">
        <v>592</v>
      </c>
      <c r="R32" s="1095"/>
      <c r="S32" s="1095"/>
      <c r="T32" s="1095"/>
      <c r="U32" s="1095"/>
      <c r="V32" s="1095">
        <v>570</v>
      </c>
      <c r="W32" s="1095"/>
      <c r="X32" s="1095"/>
      <c r="Y32" s="1095"/>
      <c r="Z32" s="1095"/>
      <c r="AA32" s="1095">
        <v>22</v>
      </c>
      <c r="AB32" s="1095"/>
      <c r="AC32" s="1095"/>
      <c r="AD32" s="1095"/>
      <c r="AE32" s="1096"/>
      <c r="AF32" s="1070">
        <v>22</v>
      </c>
      <c r="AG32" s="1071"/>
      <c r="AH32" s="1071"/>
      <c r="AI32" s="1071"/>
      <c r="AJ32" s="1072"/>
      <c r="AK32" s="1031">
        <v>188</v>
      </c>
      <c r="AL32" s="1022"/>
      <c r="AM32" s="1022"/>
      <c r="AN32" s="1022"/>
      <c r="AO32" s="1022"/>
      <c r="AP32" s="1022">
        <v>337</v>
      </c>
      <c r="AQ32" s="1022"/>
      <c r="AR32" s="1022"/>
      <c r="AS32" s="1022"/>
      <c r="AT32" s="1022"/>
      <c r="AU32" s="1022">
        <v>124</v>
      </c>
      <c r="AV32" s="1022"/>
      <c r="AW32" s="1022"/>
      <c r="AX32" s="1022"/>
      <c r="AY32" s="1022"/>
      <c r="AZ32" s="1093"/>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t="s">
        <v>400</v>
      </c>
      <c r="C33" s="1089"/>
      <c r="D33" s="1089"/>
      <c r="E33" s="1089"/>
      <c r="F33" s="1089"/>
      <c r="G33" s="1089"/>
      <c r="H33" s="1089"/>
      <c r="I33" s="1089"/>
      <c r="J33" s="1089"/>
      <c r="K33" s="1089"/>
      <c r="L33" s="1089"/>
      <c r="M33" s="1089"/>
      <c r="N33" s="1089"/>
      <c r="O33" s="1089"/>
      <c r="P33" s="1090"/>
      <c r="Q33" s="1094">
        <v>1554</v>
      </c>
      <c r="R33" s="1095"/>
      <c r="S33" s="1095"/>
      <c r="T33" s="1095"/>
      <c r="U33" s="1095"/>
      <c r="V33" s="1095">
        <v>1758</v>
      </c>
      <c r="W33" s="1095"/>
      <c r="X33" s="1095"/>
      <c r="Y33" s="1095"/>
      <c r="Z33" s="1095"/>
      <c r="AA33" s="1095">
        <v>-204</v>
      </c>
      <c r="AB33" s="1095"/>
      <c r="AC33" s="1095"/>
      <c r="AD33" s="1095"/>
      <c r="AE33" s="1096"/>
      <c r="AF33" s="1070">
        <v>937</v>
      </c>
      <c r="AG33" s="1071"/>
      <c r="AH33" s="1071"/>
      <c r="AI33" s="1071"/>
      <c r="AJ33" s="1072"/>
      <c r="AK33" s="1031">
        <v>293</v>
      </c>
      <c r="AL33" s="1022"/>
      <c r="AM33" s="1022"/>
      <c r="AN33" s="1022"/>
      <c r="AO33" s="1022"/>
      <c r="AP33" s="1022" t="s">
        <v>570</v>
      </c>
      <c r="AQ33" s="1022"/>
      <c r="AR33" s="1022"/>
      <c r="AS33" s="1022"/>
      <c r="AT33" s="1022"/>
      <c r="AU33" s="1022" t="s">
        <v>569</v>
      </c>
      <c r="AV33" s="1022"/>
      <c r="AW33" s="1022"/>
      <c r="AX33" s="1022"/>
      <c r="AY33" s="1022"/>
      <c r="AZ33" s="1093" t="s">
        <v>569</v>
      </c>
      <c r="BA33" s="1093"/>
      <c r="BB33" s="1093"/>
      <c r="BC33" s="1093"/>
      <c r="BD33" s="1093"/>
      <c r="BE33" s="1083" t="s">
        <v>401</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t="s">
        <v>402</v>
      </c>
      <c r="C34" s="1089"/>
      <c r="D34" s="1089"/>
      <c r="E34" s="1089"/>
      <c r="F34" s="1089"/>
      <c r="G34" s="1089"/>
      <c r="H34" s="1089"/>
      <c r="I34" s="1089"/>
      <c r="J34" s="1089"/>
      <c r="K34" s="1089"/>
      <c r="L34" s="1089"/>
      <c r="M34" s="1089"/>
      <c r="N34" s="1089"/>
      <c r="O34" s="1089"/>
      <c r="P34" s="1090"/>
      <c r="Q34" s="1094">
        <v>2654</v>
      </c>
      <c r="R34" s="1095"/>
      <c r="S34" s="1095"/>
      <c r="T34" s="1095"/>
      <c r="U34" s="1095"/>
      <c r="V34" s="1095">
        <v>2524</v>
      </c>
      <c r="W34" s="1095"/>
      <c r="X34" s="1095"/>
      <c r="Y34" s="1095"/>
      <c r="Z34" s="1095"/>
      <c r="AA34" s="1095">
        <v>130</v>
      </c>
      <c r="AB34" s="1095"/>
      <c r="AC34" s="1095"/>
      <c r="AD34" s="1095"/>
      <c r="AE34" s="1096"/>
      <c r="AF34" s="1070">
        <v>2128</v>
      </c>
      <c r="AG34" s="1071"/>
      <c r="AH34" s="1071"/>
      <c r="AI34" s="1071"/>
      <c r="AJ34" s="1072"/>
      <c r="AK34" s="1031">
        <v>1077</v>
      </c>
      <c r="AL34" s="1022"/>
      <c r="AM34" s="1022"/>
      <c r="AN34" s="1022"/>
      <c r="AO34" s="1022"/>
      <c r="AP34" s="1022">
        <v>13997</v>
      </c>
      <c r="AQ34" s="1022"/>
      <c r="AR34" s="1022"/>
      <c r="AS34" s="1022"/>
      <c r="AT34" s="1022"/>
      <c r="AU34" s="1022">
        <v>7866</v>
      </c>
      <c r="AV34" s="1022"/>
      <c r="AW34" s="1022"/>
      <c r="AX34" s="1022"/>
      <c r="AY34" s="1022"/>
      <c r="AZ34" s="1093" t="s">
        <v>569</v>
      </c>
      <c r="BA34" s="1093"/>
      <c r="BB34" s="1093"/>
      <c r="BC34" s="1093"/>
      <c r="BD34" s="1093"/>
      <c r="BE34" s="1083" t="s">
        <v>403</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t="s">
        <v>404</v>
      </c>
      <c r="C35" s="1089"/>
      <c r="D35" s="1089"/>
      <c r="E35" s="1089"/>
      <c r="F35" s="1089"/>
      <c r="G35" s="1089"/>
      <c r="H35" s="1089"/>
      <c r="I35" s="1089"/>
      <c r="J35" s="1089"/>
      <c r="K35" s="1089"/>
      <c r="L35" s="1089"/>
      <c r="M35" s="1089"/>
      <c r="N35" s="1089"/>
      <c r="O35" s="1089"/>
      <c r="P35" s="1090"/>
      <c r="Q35" s="1094">
        <v>3528</v>
      </c>
      <c r="R35" s="1095"/>
      <c r="S35" s="1095"/>
      <c r="T35" s="1095"/>
      <c r="U35" s="1095"/>
      <c r="V35" s="1095">
        <v>3466</v>
      </c>
      <c r="W35" s="1095"/>
      <c r="X35" s="1095"/>
      <c r="Y35" s="1095"/>
      <c r="Z35" s="1095"/>
      <c r="AA35" s="1095">
        <v>62</v>
      </c>
      <c r="AB35" s="1095"/>
      <c r="AC35" s="1095"/>
      <c r="AD35" s="1095"/>
      <c r="AE35" s="1096"/>
      <c r="AF35" s="1070">
        <v>49</v>
      </c>
      <c r="AG35" s="1071"/>
      <c r="AH35" s="1071"/>
      <c r="AI35" s="1071"/>
      <c r="AJ35" s="1072"/>
      <c r="AK35" s="1031">
        <v>1745</v>
      </c>
      <c r="AL35" s="1022"/>
      <c r="AM35" s="1022"/>
      <c r="AN35" s="1022"/>
      <c r="AO35" s="1022"/>
      <c r="AP35" s="1022">
        <v>19714</v>
      </c>
      <c r="AQ35" s="1022"/>
      <c r="AR35" s="1022"/>
      <c r="AS35" s="1022"/>
      <c r="AT35" s="1022"/>
      <c r="AU35" s="1022">
        <v>19714</v>
      </c>
      <c r="AV35" s="1022"/>
      <c r="AW35" s="1022"/>
      <c r="AX35" s="1022"/>
      <c r="AY35" s="1022"/>
      <c r="AZ35" s="1093" t="s">
        <v>569</v>
      </c>
      <c r="BA35" s="1093"/>
      <c r="BB35" s="1093"/>
      <c r="BC35" s="1093"/>
      <c r="BD35" s="1093"/>
      <c r="BE35" s="1083" t="s">
        <v>405</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t="s">
        <v>406</v>
      </c>
      <c r="C36" s="1089"/>
      <c r="D36" s="1089"/>
      <c r="E36" s="1089"/>
      <c r="F36" s="1089"/>
      <c r="G36" s="1089"/>
      <c r="H36" s="1089"/>
      <c r="I36" s="1089"/>
      <c r="J36" s="1089"/>
      <c r="K36" s="1089"/>
      <c r="L36" s="1089"/>
      <c r="M36" s="1089"/>
      <c r="N36" s="1089"/>
      <c r="O36" s="1089"/>
      <c r="P36" s="1090"/>
      <c r="Q36" s="1094">
        <v>19</v>
      </c>
      <c r="R36" s="1095"/>
      <c r="S36" s="1095"/>
      <c r="T36" s="1095"/>
      <c r="U36" s="1095"/>
      <c r="V36" s="1095">
        <v>19</v>
      </c>
      <c r="W36" s="1095"/>
      <c r="X36" s="1095"/>
      <c r="Y36" s="1095"/>
      <c r="Z36" s="1095"/>
      <c r="AA36" s="1095" t="s">
        <v>569</v>
      </c>
      <c r="AB36" s="1095"/>
      <c r="AC36" s="1095"/>
      <c r="AD36" s="1095"/>
      <c r="AE36" s="1096"/>
      <c r="AF36" s="1070" t="s">
        <v>407</v>
      </c>
      <c r="AG36" s="1071"/>
      <c r="AH36" s="1071"/>
      <c r="AI36" s="1071"/>
      <c r="AJ36" s="1072"/>
      <c r="AK36" s="1031" t="s">
        <v>569</v>
      </c>
      <c r="AL36" s="1022"/>
      <c r="AM36" s="1022"/>
      <c r="AN36" s="1022"/>
      <c r="AO36" s="1022"/>
      <c r="AP36" s="1022" t="s">
        <v>569</v>
      </c>
      <c r="AQ36" s="1022"/>
      <c r="AR36" s="1022"/>
      <c r="AS36" s="1022"/>
      <c r="AT36" s="1022"/>
      <c r="AU36" s="1022" t="s">
        <v>569</v>
      </c>
      <c r="AV36" s="1022"/>
      <c r="AW36" s="1022"/>
      <c r="AX36" s="1022"/>
      <c r="AY36" s="1022"/>
      <c r="AZ36" s="1093" t="s">
        <v>569</v>
      </c>
      <c r="BA36" s="1093"/>
      <c r="BB36" s="1093"/>
      <c r="BC36" s="1093"/>
      <c r="BD36" s="1093"/>
      <c r="BE36" s="1083" t="s">
        <v>408</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409</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383</v>
      </c>
      <c r="B63" s="995" t="s">
        <v>410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3772</v>
      </c>
      <c r="AG63" s="1010"/>
      <c r="AH63" s="1010"/>
      <c r="AI63" s="1010"/>
      <c r="AJ63" s="1081"/>
      <c r="AK63" s="1082"/>
      <c r="AL63" s="1014"/>
      <c r="AM63" s="1014"/>
      <c r="AN63" s="1014"/>
      <c r="AO63" s="1014"/>
      <c r="AP63" s="1010">
        <v>34048</v>
      </c>
      <c r="AQ63" s="1010"/>
      <c r="AR63" s="1010"/>
      <c r="AS63" s="1010"/>
      <c r="AT63" s="1010"/>
      <c r="AU63" s="1010">
        <v>27705</v>
      </c>
      <c r="AV63" s="1010"/>
      <c r="AW63" s="1010"/>
      <c r="AX63" s="1010"/>
      <c r="AY63" s="1010"/>
      <c r="AZ63" s="1076"/>
      <c r="BA63" s="1076"/>
      <c r="BB63" s="1076"/>
      <c r="BC63" s="1076"/>
      <c r="BD63" s="1076"/>
      <c r="BE63" s="1011"/>
      <c r="BF63" s="1011"/>
      <c r="BG63" s="1011"/>
      <c r="BH63" s="1011"/>
      <c r="BI63" s="1012"/>
      <c r="BJ63" s="1077" t="s">
        <v>407</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412</v>
      </c>
      <c r="B66" s="1047"/>
      <c r="C66" s="1047"/>
      <c r="D66" s="1047"/>
      <c r="E66" s="1047"/>
      <c r="F66" s="1047"/>
      <c r="G66" s="1047"/>
      <c r="H66" s="1047"/>
      <c r="I66" s="1047"/>
      <c r="J66" s="1047"/>
      <c r="K66" s="1047"/>
      <c r="L66" s="1047"/>
      <c r="M66" s="1047"/>
      <c r="N66" s="1047"/>
      <c r="O66" s="1047"/>
      <c r="P66" s="1048"/>
      <c r="Q66" s="1052" t="s">
        <v>387</v>
      </c>
      <c r="R66" s="1053"/>
      <c r="S66" s="1053"/>
      <c r="T66" s="1053"/>
      <c r="U66" s="1054"/>
      <c r="V66" s="1052" t="s">
        <v>388</v>
      </c>
      <c r="W66" s="1053"/>
      <c r="X66" s="1053"/>
      <c r="Y66" s="1053"/>
      <c r="Z66" s="1054"/>
      <c r="AA66" s="1052" t="s">
        <v>389</v>
      </c>
      <c r="AB66" s="1053"/>
      <c r="AC66" s="1053"/>
      <c r="AD66" s="1053"/>
      <c r="AE66" s="1054"/>
      <c r="AF66" s="1058" t="s">
        <v>413</v>
      </c>
      <c r="AG66" s="1059"/>
      <c r="AH66" s="1059"/>
      <c r="AI66" s="1059"/>
      <c r="AJ66" s="1060"/>
      <c r="AK66" s="1052" t="s">
        <v>391</v>
      </c>
      <c r="AL66" s="1047"/>
      <c r="AM66" s="1047"/>
      <c r="AN66" s="1047"/>
      <c r="AO66" s="1048"/>
      <c r="AP66" s="1052" t="s">
        <v>414</v>
      </c>
      <c r="AQ66" s="1053"/>
      <c r="AR66" s="1053"/>
      <c r="AS66" s="1053"/>
      <c r="AT66" s="1054"/>
      <c r="AU66" s="1052" t="s">
        <v>415</v>
      </c>
      <c r="AV66" s="1053"/>
      <c r="AW66" s="1053"/>
      <c r="AX66" s="1053"/>
      <c r="AY66" s="1054"/>
      <c r="AZ66" s="1052" t="s">
        <v>371</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572</v>
      </c>
      <c r="C68" s="1037"/>
      <c r="D68" s="1037"/>
      <c r="E68" s="1037"/>
      <c r="F68" s="1037"/>
      <c r="G68" s="1037"/>
      <c r="H68" s="1037"/>
      <c r="I68" s="1037"/>
      <c r="J68" s="1037"/>
      <c r="K68" s="1037"/>
      <c r="L68" s="1037"/>
      <c r="M68" s="1037"/>
      <c r="N68" s="1037"/>
      <c r="O68" s="1037"/>
      <c r="P68" s="1038"/>
      <c r="Q68" s="1039">
        <v>420</v>
      </c>
      <c r="R68" s="1033"/>
      <c r="S68" s="1033"/>
      <c r="T68" s="1033"/>
      <c r="U68" s="1033"/>
      <c r="V68" s="1033">
        <v>358</v>
      </c>
      <c r="W68" s="1033"/>
      <c r="X68" s="1033"/>
      <c r="Y68" s="1033"/>
      <c r="Z68" s="1033"/>
      <c r="AA68" s="1033">
        <v>63</v>
      </c>
      <c r="AB68" s="1033"/>
      <c r="AC68" s="1033"/>
      <c r="AD68" s="1033"/>
      <c r="AE68" s="1033"/>
      <c r="AF68" s="1033">
        <v>63</v>
      </c>
      <c r="AG68" s="1033"/>
      <c r="AH68" s="1033"/>
      <c r="AI68" s="1033"/>
      <c r="AJ68" s="1033"/>
      <c r="AK68" s="1033">
        <v>83</v>
      </c>
      <c r="AL68" s="1033"/>
      <c r="AM68" s="1033"/>
      <c r="AN68" s="1033"/>
      <c r="AO68" s="1033"/>
      <c r="AP68" s="1033" t="s">
        <v>506</v>
      </c>
      <c r="AQ68" s="1033"/>
      <c r="AR68" s="1033"/>
      <c r="AS68" s="1033"/>
      <c r="AT68" s="1033"/>
      <c r="AU68" s="1033" t="s">
        <v>506</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573</v>
      </c>
      <c r="C69" s="1026"/>
      <c r="D69" s="1026"/>
      <c r="E69" s="1026"/>
      <c r="F69" s="1026"/>
      <c r="G69" s="1026"/>
      <c r="H69" s="1026"/>
      <c r="I69" s="1026"/>
      <c r="J69" s="1026"/>
      <c r="K69" s="1026"/>
      <c r="L69" s="1026"/>
      <c r="M69" s="1026"/>
      <c r="N69" s="1026"/>
      <c r="O69" s="1026"/>
      <c r="P69" s="1027"/>
      <c r="Q69" s="1028">
        <v>6144</v>
      </c>
      <c r="R69" s="1022"/>
      <c r="S69" s="1022"/>
      <c r="T69" s="1022"/>
      <c r="U69" s="1022"/>
      <c r="V69" s="1022">
        <v>5783</v>
      </c>
      <c r="W69" s="1022"/>
      <c r="X69" s="1022"/>
      <c r="Y69" s="1022"/>
      <c r="Z69" s="1022"/>
      <c r="AA69" s="1022">
        <v>361</v>
      </c>
      <c r="AB69" s="1022"/>
      <c r="AC69" s="1022"/>
      <c r="AD69" s="1022"/>
      <c r="AE69" s="1022"/>
      <c r="AF69" s="1022">
        <v>361</v>
      </c>
      <c r="AG69" s="1022"/>
      <c r="AH69" s="1022"/>
      <c r="AI69" s="1022"/>
      <c r="AJ69" s="1022"/>
      <c r="AK69" s="1022" t="s">
        <v>506</v>
      </c>
      <c r="AL69" s="1022"/>
      <c r="AM69" s="1022"/>
      <c r="AN69" s="1022"/>
      <c r="AO69" s="1022"/>
      <c r="AP69" s="1022" t="s">
        <v>506</v>
      </c>
      <c r="AQ69" s="1022"/>
      <c r="AR69" s="1022"/>
      <c r="AS69" s="1022"/>
      <c r="AT69" s="1022"/>
      <c r="AU69" s="1022" t="s">
        <v>506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574</v>
      </c>
      <c r="C70" s="1026"/>
      <c r="D70" s="1026"/>
      <c r="E70" s="1026"/>
      <c r="F70" s="1026"/>
      <c r="G70" s="1026"/>
      <c r="H70" s="1026"/>
      <c r="I70" s="1026"/>
      <c r="J70" s="1026"/>
      <c r="K70" s="1026"/>
      <c r="L70" s="1026"/>
      <c r="M70" s="1026"/>
      <c r="N70" s="1026"/>
      <c r="O70" s="1026"/>
      <c r="P70" s="1027"/>
      <c r="Q70" s="1028">
        <v>1622</v>
      </c>
      <c r="R70" s="1022"/>
      <c r="S70" s="1022"/>
      <c r="T70" s="1022"/>
      <c r="U70" s="1022"/>
      <c r="V70" s="1022">
        <v>1584</v>
      </c>
      <c r="W70" s="1022"/>
      <c r="X70" s="1022"/>
      <c r="Y70" s="1022"/>
      <c r="Z70" s="1022"/>
      <c r="AA70" s="1022">
        <v>38</v>
      </c>
      <c r="AB70" s="1022"/>
      <c r="AC70" s="1022"/>
      <c r="AD70" s="1022"/>
      <c r="AE70" s="1022"/>
      <c r="AF70" s="1022">
        <v>38</v>
      </c>
      <c r="AG70" s="1022"/>
      <c r="AH70" s="1022"/>
      <c r="AI70" s="1022"/>
      <c r="AJ70" s="1022"/>
      <c r="AK70" s="1022" t="s">
        <v>506</v>
      </c>
      <c r="AL70" s="1022"/>
      <c r="AM70" s="1022"/>
      <c r="AN70" s="1022"/>
      <c r="AO70" s="1022"/>
      <c r="AP70" s="1022" t="s">
        <v>506</v>
      </c>
      <c r="AQ70" s="1022"/>
      <c r="AR70" s="1022"/>
      <c r="AS70" s="1022"/>
      <c r="AT70" s="1022"/>
      <c r="AU70" s="1022" t="s">
        <v>506</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575</v>
      </c>
      <c r="C71" s="1026"/>
      <c r="D71" s="1026"/>
      <c r="E71" s="1026"/>
      <c r="F71" s="1026"/>
      <c r="G71" s="1026"/>
      <c r="H71" s="1026"/>
      <c r="I71" s="1026"/>
      <c r="J71" s="1026"/>
      <c r="K71" s="1026"/>
      <c r="L71" s="1026"/>
      <c r="M71" s="1026"/>
      <c r="N71" s="1026"/>
      <c r="O71" s="1026"/>
      <c r="P71" s="1027"/>
      <c r="Q71" s="1028">
        <v>5</v>
      </c>
      <c r="R71" s="1022"/>
      <c r="S71" s="1022"/>
      <c r="T71" s="1022"/>
      <c r="U71" s="1022"/>
      <c r="V71" s="1022">
        <v>4</v>
      </c>
      <c r="W71" s="1022"/>
      <c r="X71" s="1022"/>
      <c r="Y71" s="1022"/>
      <c r="Z71" s="1022"/>
      <c r="AA71" s="1022">
        <v>1</v>
      </c>
      <c r="AB71" s="1022"/>
      <c r="AC71" s="1022"/>
      <c r="AD71" s="1022"/>
      <c r="AE71" s="1022"/>
      <c r="AF71" s="1022">
        <v>1</v>
      </c>
      <c r="AG71" s="1022"/>
      <c r="AH71" s="1022"/>
      <c r="AI71" s="1022"/>
      <c r="AJ71" s="1022"/>
      <c r="AK71" s="1022" t="s">
        <v>506</v>
      </c>
      <c r="AL71" s="1022"/>
      <c r="AM71" s="1022"/>
      <c r="AN71" s="1022"/>
      <c r="AO71" s="1022"/>
      <c r="AP71" s="1022" t="s">
        <v>506</v>
      </c>
      <c r="AQ71" s="1022"/>
      <c r="AR71" s="1022"/>
      <c r="AS71" s="1022"/>
      <c r="AT71" s="1022"/>
      <c r="AU71" s="1022" t="s">
        <v>506</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576</v>
      </c>
      <c r="C72" s="1026"/>
      <c r="D72" s="1026"/>
      <c r="E72" s="1026"/>
      <c r="F72" s="1026"/>
      <c r="G72" s="1026"/>
      <c r="H72" s="1026"/>
      <c r="I72" s="1026"/>
      <c r="J72" s="1026"/>
      <c r="K72" s="1026"/>
      <c r="L72" s="1026"/>
      <c r="M72" s="1026"/>
      <c r="N72" s="1026"/>
      <c r="O72" s="1026"/>
      <c r="P72" s="1027"/>
      <c r="Q72" s="1028">
        <v>14</v>
      </c>
      <c r="R72" s="1022"/>
      <c r="S72" s="1022"/>
      <c r="T72" s="1022"/>
      <c r="U72" s="1022"/>
      <c r="V72" s="1022">
        <v>12</v>
      </c>
      <c r="W72" s="1022"/>
      <c r="X72" s="1022"/>
      <c r="Y72" s="1022"/>
      <c r="Z72" s="1022"/>
      <c r="AA72" s="1022">
        <v>2</v>
      </c>
      <c r="AB72" s="1022"/>
      <c r="AC72" s="1022"/>
      <c r="AD72" s="1022"/>
      <c r="AE72" s="1022"/>
      <c r="AF72" s="1022">
        <v>2</v>
      </c>
      <c r="AG72" s="1022"/>
      <c r="AH72" s="1022"/>
      <c r="AI72" s="1022"/>
      <c r="AJ72" s="1022"/>
      <c r="AK72" s="1022" t="s">
        <v>506</v>
      </c>
      <c r="AL72" s="1022"/>
      <c r="AM72" s="1022"/>
      <c r="AN72" s="1022"/>
      <c r="AO72" s="1022"/>
      <c r="AP72" s="1022" t="s">
        <v>506</v>
      </c>
      <c r="AQ72" s="1022"/>
      <c r="AR72" s="1022"/>
      <c r="AS72" s="1022"/>
      <c r="AT72" s="1022"/>
      <c r="AU72" s="1022" t="s">
        <v>506</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577</v>
      </c>
      <c r="C73" s="1026"/>
      <c r="D73" s="1026"/>
      <c r="E73" s="1026"/>
      <c r="F73" s="1026"/>
      <c r="G73" s="1026"/>
      <c r="H73" s="1026"/>
      <c r="I73" s="1026"/>
      <c r="J73" s="1026"/>
      <c r="K73" s="1026"/>
      <c r="L73" s="1026"/>
      <c r="M73" s="1026"/>
      <c r="N73" s="1026"/>
      <c r="O73" s="1026"/>
      <c r="P73" s="1027"/>
      <c r="Q73" s="1028">
        <v>1122</v>
      </c>
      <c r="R73" s="1022"/>
      <c r="S73" s="1022"/>
      <c r="T73" s="1022"/>
      <c r="U73" s="1022"/>
      <c r="V73" s="1022">
        <v>1079</v>
      </c>
      <c r="W73" s="1022"/>
      <c r="X73" s="1022"/>
      <c r="Y73" s="1022"/>
      <c r="Z73" s="1022"/>
      <c r="AA73" s="1022">
        <v>43</v>
      </c>
      <c r="AB73" s="1022"/>
      <c r="AC73" s="1022"/>
      <c r="AD73" s="1022"/>
      <c r="AE73" s="1022"/>
      <c r="AF73" s="1022">
        <v>43</v>
      </c>
      <c r="AG73" s="1022"/>
      <c r="AH73" s="1022"/>
      <c r="AI73" s="1022"/>
      <c r="AJ73" s="1022"/>
      <c r="AK73" s="1022">
        <v>560</v>
      </c>
      <c r="AL73" s="1022"/>
      <c r="AM73" s="1022"/>
      <c r="AN73" s="1022"/>
      <c r="AO73" s="1022"/>
      <c r="AP73" s="1022" t="s">
        <v>506</v>
      </c>
      <c r="AQ73" s="1022"/>
      <c r="AR73" s="1022"/>
      <c r="AS73" s="1022"/>
      <c r="AT73" s="1022"/>
      <c r="AU73" s="1022" t="s">
        <v>506</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578</v>
      </c>
      <c r="C74" s="1026"/>
      <c r="D74" s="1026"/>
      <c r="E74" s="1026"/>
      <c r="F74" s="1026"/>
      <c r="G74" s="1026"/>
      <c r="H74" s="1026"/>
      <c r="I74" s="1026"/>
      <c r="J74" s="1026"/>
      <c r="K74" s="1026"/>
      <c r="L74" s="1026"/>
      <c r="M74" s="1026"/>
      <c r="N74" s="1026"/>
      <c r="O74" s="1026"/>
      <c r="P74" s="1027"/>
      <c r="Q74" s="1028">
        <v>1204</v>
      </c>
      <c r="R74" s="1022"/>
      <c r="S74" s="1022"/>
      <c r="T74" s="1022"/>
      <c r="U74" s="1022"/>
      <c r="V74" s="1022">
        <v>1139</v>
      </c>
      <c r="W74" s="1022"/>
      <c r="X74" s="1022"/>
      <c r="Y74" s="1022"/>
      <c r="Z74" s="1022"/>
      <c r="AA74" s="1022">
        <v>65</v>
      </c>
      <c r="AB74" s="1022"/>
      <c r="AC74" s="1022"/>
      <c r="AD74" s="1022"/>
      <c r="AE74" s="1022"/>
      <c r="AF74" s="1022">
        <v>65</v>
      </c>
      <c r="AG74" s="1022"/>
      <c r="AH74" s="1022"/>
      <c r="AI74" s="1022"/>
      <c r="AJ74" s="1022"/>
      <c r="AK74" s="1022" t="s">
        <v>506</v>
      </c>
      <c r="AL74" s="1022"/>
      <c r="AM74" s="1022"/>
      <c r="AN74" s="1022"/>
      <c r="AO74" s="1022"/>
      <c r="AP74" s="1022" t="s">
        <v>506</v>
      </c>
      <c r="AQ74" s="1022"/>
      <c r="AR74" s="1022"/>
      <c r="AS74" s="1022"/>
      <c r="AT74" s="1022"/>
      <c r="AU74" s="1022" t="s">
        <v>506</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579</v>
      </c>
      <c r="C75" s="1026"/>
      <c r="D75" s="1026"/>
      <c r="E75" s="1026"/>
      <c r="F75" s="1026"/>
      <c r="G75" s="1026"/>
      <c r="H75" s="1026"/>
      <c r="I75" s="1026"/>
      <c r="J75" s="1026"/>
      <c r="K75" s="1026"/>
      <c r="L75" s="1026"/>
      <c r="M75" s="1026"/>
      <c r="N75" s="1026"/>
      <c r="O75" s="1026"/>
      <c r="P75" s="1027"/>
      <c r="Q75" s="1029">
        <v>271218</v>
      </c>
      <c r="R75" s="1030"/>
      <c r="S75" s="1030"/>
      <c r="T75" s="1030"/>
      <c r="U75" s="1031"/>
      <c r="V75" s="1032">
        <v>266820</v>
      </c>
      <c r="W75" s="1030"/>
      <c r="X75" s="1030"/>
      <c r="Y75" s="1030"/>
      <c r="Z75" s="1031"/>
      <c r="AA75" s="1032">
        <v>4398</v>
      </c>
      <c r="AB75" s="1030"/>
      <c r="AC75" s="1030"/>
      <c r="AD75" s="1030"/>
      <c r="AE75" s="1031"/>
      <c r="AF75" s="1032">
        <v>4398</v>
      </c>
      <c r="AG75" s="1030"/>
      <c r="AH75" s="1030"/>
      <c r="AI75" s="1030"/>
      <c r="AJ75" s="1031"/>
      <c r="AK75" s="1032">
        <v>1324</v>
      </c>
      <c r="AL75" s="1030"/>
      <c r="AM75" s="1030"/>
      <c r="AN75" s="1030"/>
      <c r="AO75" s="1031"/>
      <c r="AP75" s="1032" t="s">
        <v>506</v>
      </c>
      <c r="AQ75" s="1030"/>
      <c r="AR75" s="1030"/>
      <c r="AS75" s="1030"/>
      <c r="AT75" s="1031"/>
      <c r="AU75" s="1032" t="s">
        <v>506</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383</v>
      </c>
      <c r="B88" s="995" t="s">
        <v>416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4971</v>
      </c>
      <c r="AG88" s="1010"/>
      <c r="AH88" s="1010"/>
      <c r="AI88" s="1010"/>
      <c r="AJ88" s="1010"/>
      <c r="AK88" s="1014"/>
      <c r="AL88" s="1014"/>
      <c r="AM88" s="1014"/>
      <c r="AN88" s="1014"/>
      <c r="AO88" s="1014"/>
      <c r="AP88" s="1010" t="s">
        <v>569</v>
      </c>
      <c r="AQ88" s="1010"/>
      <c r="AR88" s="1010"/>
      <c r="AS88" s="1010"/>
      <c r="AT88" s="1010"/>
      <c r="AU88" s="1010" t="s">
        <v>569</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995" t="s">
        <v>417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196</v>
      </c>
      <c r="CS102" s="1002"/>
      <c r="CT102" s="1002"/>
      <c r="CU102" s="1002"/>
      <c r="CV102" s="1003"/>
      <c r="CW102" s="1001">
        <v>75</v>
      </c>
      <c r="CX102" s="1002"/>
      <c r="CY102" s="1002"/>
      <c r="CZ102" s="1002"/>
      <c r="DA102" s="1003"/>
      <c r="DB102" s="1001">
        <v>121</v>
      </c>
      <c r="DC102" s="1002"/>
      <c r="DD102" s="1002"/>
      <c r="DE102" s="1002"/>
      <c r="DF102" s="1003"/>
      <c r="DG102" s="1001" t="s">
        <v>591</v>
      </c>
      <c r="DH102" s="1002"/>
      <c r="DI102" s="1002"/>
      <c r="DJ102" s="1002"/>
      <c r="DK102" s="1003"/>
      <c r="DL102" s="1001" t="s">
        <v>591</v>
      </c>
      <c r="DM102" s="1002"/>
      <c r="DN102" s="1002"/>
      <c r="DO102" s="1002"/>
      <c r="DP102" s="1003"/>
      <c r="DQ102" s="1001" t="s">
        <v>569</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425</v>
      </c>
      <c r="AB109" s="945"/>
      <c r="AC109" s="945"/>
      <c r="AD109" s="945"/>
      <c r="AE109" s="946"/>
      <c r="AF109" s="947" t="s">
        <v>302</v>
      </c>
      <c r="AG109" s="945"/>
      <c r="AH109" s="945"/>
      <c r="AI109" s="945"/>
      <c r="AJ109" s="946"/>
      <c r="AK109" s="947" t="s">
        <v>301</v>
      </c>
      <c r="AL109" s="945"/>
      <c r="AM109" s="945"/>
      <c r="AN109" s="945"/>
      <c r="AO109" s="946"/>
      <c r="AP109" s="947" t="s">
        <v>426</v>
      </c>
      <c r="AQ109" s="945"/>
      <c r="AR109" s="945"/>
      <c r="AS109" s="945"/>
      <c r="AT109" s="976"/>
      <c r="AU109" s="944" t="s">
        <v>424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425</v>
      </c>
      <c r="BR109" s="945"/>
      <c r="BS109" s="945"/>
      <c r="BT109" s="945"/>
      <c r="BU109" s="946"/>
      <c r="BV109" s="947" t="s">
        <v>302</v>
      </c>
      <c r="BW109" s="945"/>
      <c r="BX109" s="945"/>
      <c r="BY109" s="945"/>
      <c r="BZ109" s="946"/>
      <c r="CA109" s="947" t="s">
        <v>301</v>
      </c>
      <c r="CB109" s="945"/>
      <c r="CC109" s="945"/>
      <c r="CD109" s="945"/>
      <c r="CE109" s="946"/>
      <c r="CF109" s="983" t="s">
        <v>426</v>
      </c>
      <c r="CG109" s="983"/>
      <c r="CH109" s="983"/>
      <c r="CI109" s="983"/>
      <c r="CJ109" s="983"/>
      <c r="CK109" s="947" t="s">
        <v>427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425</v>
      </c>
      <c r="DH109" s="945"/>
      <c r="DI109" s="945"/>
      <c r="DJ109" s="945"/>
      <c r="DK109" s="946"/>
      <c r="DL109" s="947" t="s">
        <v>302</v>
      </c>
      <c r="DM109" s="945"/>
      <c r="DN109" s="945"/>
      <c r="DO109" s="945"/>
      <c r="DP109" s="946"/>
      <c r="DQ109" s="947" t="s">
        <v>301</v>
      </c>
      <c r="DR109" s="945"/>
      <c r="DS109" s="945"/>
      <c r="DT109" s="945"/>
      <c r="DU109" s="946"/>
      <c r="DV109" s="947" t="s">
        <v>426</v>
      </c>
      <c r="DW109" s="945"/>
      <c r="DX109" s="945"/>
      <c r="DY109" s="945"/>
      <c r="DZ109" s="976"/>
    </row>
    <row r="110" spans="1:131" s="246" customFormat="1" ht="26.25" customHeight="1">
      <c r="A110" s="847" t="s">
        <v>428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7483770</v>
      </c>
      <c r="AB110" s="938"/>
      <c r="AC110" s="938"/>
      <c r="AD110" s="938"/>
      <c r="AE110" s="939"/>
      <c r="AF110" s="940">
        <v>7370329</v>
      </c>
      <c r="AG110" s="938"/>
      <c r="AH110" s="938"/>
      <c r="AI110" s="938"/>
      <c r="AJ110" s="939"/>
      <c r="AK110" s="940">
        <v>6945660</v>
      </c>
      <c r="AL110" s="938"/>
      <c r="AM110" s="938"/>
      <c r="AN110" s="938"/>
      <c r="AO110" s="939"/>
      <c r="AP110" s="941">
        <v>34.200000000000003</v>
      </c>
      <c r="AQ110" s="942"/>
      <c r="AR110" s="942"/>
      <c r="AS110" s="942"/>
      <c r="AT110" s="943"/>
      <c r="AU110" s="977" t="s">
        <v>73</v>
      </c>
      <c r="AV110" s="978"/>
      <c r="AW110" s="978"/>
      <c r="AX110" s="978"/>
      <c r="AY110" s="978"/>
      <c r="AZ110" s="903" t="s">
        <v>429</v>
      </c>
      <c r="BA110" s="848"/>
      <c r="BB110" s="848"/>
      <c r="BC110" s="848"/>
      <c r="BD110" s="848"/>
      <c r="BE110" s="848"/>
      <c r="BF110" s="848"/>
      <c r="BG110" s="848"/>
      <c r="BH110" s="848"/>
      <c r="BI110" s="848"/>
      <c r="BJ110" s="848"/>
      <c r="BK110" s="848"/>
      <c r="BL110" s="848"/>
      <c r="BM110" s="848"/>
      <c r="BN110" s="848"/>
      <c r="BO110" s="848"/>
      <c r="BP110" s="849"/>
      <c r="BQ110" s="904">
        <v>59286767</v>
      </c>
      <c r="BR110" s="885"/>
      <c r="BS110" s="885"/>
      <c r="BT110" s="885"/>
      <c r="BU110" s="885"/>
      <c r="BV110" s="885">
        <v>58438929</v>
      </c>
      <c r="BW110" s="885"/>
      <c r="BX110" s="885"/>
      <c r="BY110" s="885"/>
      <c r="BZ110" s="885"/>
      <c r="CA110" s="885">
        <v>57801130</v>
      </c>
      <c r="CB110" s="885"/>
      <c r="CC110" s="885"/>
      <c r="CD110" s="885"/>
      <c r="CE110" s="885"/>
      <c r="CF110" s="909">
        <v>284.2</v>
      </c>
      <c r="CG110" s="910"/>
      <c r="CH110" s="910"/>
      <c r="CI110" s="910"/>
      <c r="CJ110" s="910"/>
      <c r="CK110" s="973" t="s">
        <v>430</v>
      </c>
      <c r="CL110" s="859"/>
      <c r="CM110" s="934" t="s">
        <v>431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130</v>
      </c>
      <c r="DH110" s="885"/>
      <c r="DI110" s="885"/>
      <c r="DJ110" s="885"/>
      <c r="DK110" s="885"/>
      <c r="DL110" s="885" t="s">
        <v>130</v>
      </c>
      <c r="DM110" s="885"/>
      <c r="DN110" s="885"/>
      <c r="DO110" s="885"/>
      <c r="DP110" s="885"/>
      <c r="DQ110" s="885" t="s">
        <v>130</v>
      </c>
      <c r="DR110" s="885"/>
      <c r="DS110" s="885"/>
      <c r="DT110" s="885"/>
      <c r="DU110" s="885"/>
      <c r="DV110" s="886" t="s">
        <v>130</v>
      </c>
      <c r="DW110" s="886"/>
      <c r="DX110" s="886"/>
      <c r="DY110" s="886"/>
      <c r="DZ110" s="887"/>
    </row>
    <row r="111" spans="1:131" s="246" customFormat="1" ht="26.25" customHeight="1">
      <c r="A111" s="814" t="s">
        <v>432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130</v>
      </c>
      <c r="AB111" s="966"/>
      <c r="AC111" s="966"/>
      <c r="AD111" s="966"/>
      <c r="AE111" s="967"/>
      <c r="AF111" s="968" t="s">
        <v>130</v>
      </c>
      <c r="AG111" s="966"/>
      <c r="AH111" s="966"/>
      <c r="AI111" s="966"/>
      <c r="AJ111" s="967"/>
      <c r="AK111" s="968" t="s">
        <v>130</v>
      </c>
      <c r="AL111" s="966"/>
      <c r="AM111" s="966"/>
      <c r="AN111" s="966"/>
      <c r="AO111" s="967"/>
      <c r="AP111" s="969" t="s">
        <v>130</v>
      </c>
      <c r="AQ111" s="970"/>
      <c r="AR111" s="970"/>
      <c r="AS111" s="970"/>
      <c r="AT111" s="971"/>
      <c r="AU111" s="979"/>
      <c r="AV111" s="980"/>
      <c r="AW111" s="980"/>
      <c r="AX111" s="980"/>
      <c r="AY111" s="980"/>
      <c r="AZ111" s="855" t="s">
        <v>433</v>
      </c>
      <c r="BA111" s="790"/>
      <c r="BB111" s="790"/>
      <c r="BC111" s="790"/>
      <c r="BD111" s="790"/>
      <c r="BE111" s="790"/>
      <c r="BF111" s="790"/>
      <c r="BG111" s="790"/>
      <c r="BH111" s="790"/>
      <c r="BI111" s="790"/>
      <c r="BJ111" s="790"/>
      <c r="BK111" s="790"/>
      <c r="BL111" s="790"/>
      <c r="BM111" s="790"/>
      <c r="BN111" s="790"/>
      <c r="BO111" s="790"/>
      <c r="BP111" s="791"/>
      <c r="BQ111" s="856">
        <v>149225</v>
      </c>
      <c r="BR111" s="857"/>
      <c r="BS111" s="857"/>
      <c r="BT111" s="857"/>
      <c r="BU111" s="857"/>
      <c r="BV111" s="857">
        <v>84533</v>
      </c>
      <c r="BW111" s="857"/>
      <c r="BX111" s="857"/>
      <c r="BY111" s="857"/>
      <c r="BZ111" s="857"/>
      <c r="CA111" s="857">
        <v>72475</v>
      </c>
      <c r="CB111" s="857"/>
      <c r="CC111" s="857"/>
      <c r="CD111" s="857"/>
      <c r="CE111" s="857"/>
      <c r="CF111" s="918">
        <v>0.4</v>
      </c>
      <c r="CG111" s="919"/>
      <c r="CH111" s="919"/>
      <c r="CI111" s="919"/>
      <c r="CJ111" s="919"/>
      <c r="CK111" s="974"/>
      <c r="CL111" s="861"/>
      <c r="CM111" s="864" t="s">
        <v>434</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130</v>
      </c>
      <c r="DH111" s="857"/>
      <c r="DI111" s="857"/>
      <c r="DJ111" s="857"/>
      <c r="DK111" s="857"/>
      <c r="DL111" s="857" t="s">
        <v>130</v>
      </c>
      <c r="DM111" s="857"/>
      <c r="DN111" s="857"/>
      <c r="DO111" s="857"/>
      <c r="DP111" s="857"/>
      <c r="DQ111" s="857" t="s">
        <v>130</v>
      </c>
      <c r="DR111" s="857"/>
      <c r="DS111" s="857"/>
      <c r="DT111" s="857"/>
      <c r="DU111" s="857"/>
      <c r="DV111" s="834" t="s">
        <v>130</v>
      </c>
      <c r="DW111" s="834"/>
      <c r="DX111" s="834"/>
      <c r="DY111" s="834"/>
      <c r="DZ111" s="835"/>
    </row>
    <row r="112" spans="1:131" s="246" customFormat="1" ht="26.25" customHeight="1">
      <c r="A112" s="959" t="s">
        <v>435</v>
      </c>
      <c r="B112" s="960"/>
      <c r="C112" s="790" t="s">
        <v>436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130</v>
      </c>
      <c r="AB112" s="820"/>
      <c r="AC112" s="820"/>
      <c r="AD112" s="820"/>
      <c r="AE112" s="821"/>
      <c r="AF112" s="822" t="s">
        <v>130</v>
      </c>
      <c r="AG112" s="820"/>
      <c r="AH112" s="820"/>
      <c r="AI112" s="820"/>
      <c r="AJ112" s="821"/>
      <c r="AK112" s="822" t="s">
        <v>130</v>
      </c>
      <c r="AL112" s="820"/>
      <c r="AM112" s="820"/>
      <c r="AN112" s="820"/>
      <c r="AO112" s="821"/>
      <c r="AP112" s="867" t="s">
        <v>130</v>
      </c>
      <c r="AQ112" s="868"/>
      <c r="AR112" s="868"/>
      <c r="AS112" s="868"/>
      <c r="AT112" s="869"/>
      <c r="AU112" s="979"/>
      <c r="AV112" s="980"/>
      <c r="AW112" s="980"/>
      <c r="AX112" s="980"/>
      <c r="AY112" s="980"/>
      <c r="AZ112" s="855" t="s">
        <v>437</v>
      </c>
      <c r="BA112" s="790"/>
      <c r="BB112" s="790"/>
      <c r="BC112" s="790"/>
      <c r="BD112" s="790"/>
      <c r="BE112" s="790"/>
      <c r="BF112" s="790"/>
      <c r="BG112" s="790"/>
      <c r="BH112" s="790"/>
      <c r="BI112" s="790"/>
      <c r="BJ112" s="790"/>
      <c r="BK112" s="790"/>
      <c r="BL112" s="790"/>
      <c r="BM112" s="790"/>
      <c r="BN112" s="790"/>
      <c r="BO112" s="790"/>
      <c r="BP112" s="791"/>
      <c r="BQ112" s="856">
        <v>28541794</v>
      </c>
      <c r="BR112" s="857"/>
      <c r="BS112" s="857"/>
      <c r="BT112" s="857"/>
      <c r="BU112" s="857"/>
      <c r="BV112" s="857">
        <v>27978105</v>
      </c>
      <c r="BW112" s="857"/>
      <c r="BX112" s="857"/>
      <c r="BY112" s="857"/>
      <c r="BZ112" s="857"/>
      <c r="CA112" s="857">
        <v>27704585</v>
      </c>
      <c r="CB112" s="857"/>
      <c r="CC112" s="857"/>
      <c r="CD112" s="857"/>
      <c r="CE112" s="857"/>
      <c r="CF112" s="918">
        <v>136.19999999999999</v>
      </c>
      <c r="CG112" s="919"/>
      <c r="CH112" s="919"/>
      <c r="CI112" s="919"/>
      <c r="CJ112" s="919"/>
      <c r="CK112" s="974"/>
      <c r="CL112" s="861"/>
      <c r="CM112" s="864" t="s">
        <v>438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130</v>
      </c>
      <c r="DH112" s="857"/>
      <c r="DI112" s="857"/>
      <c r="DJ112" s="857"/>
      <c r="DK112" s="857"/>
      <c r="DL112" s="857" t="s">
        <v>130</v>
      </c>
      <c r="DM112" s="857"/>
      <c r="DN112" s="857"/>
      <c r="DO112" s="857"/>
      <c r="DP112" s="857"/>
      <c r="DQ112" s="857" t="s">
        <v>130</v>
      </c>
      <c r="DR112" s="857"/>
      <c r="DS112" s="857"/>
      <c r="DT112" s="857"/>
      <c r="DU112" s="857"/>
      <c r="DV112" s="834" t="s">
        <v>130</v>
      </c>
      <c r="DW112" s="834"/>
      <c r="DX112" s="834"/>
      <c r="DY112" s="834"/>
      <c r="DZ112" s="835"/>
    </row>
    <row r="113" spans="1:130" s="246" customFormat="1" ht="26.25" customHeight="1">
      <c r="A113" s="961"/>
      <c r="B113" s="962"/>
      <c r="C113" s="790" t="s">
        <v>439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2038093</v>
      </c>
      <c r="AB113" s="966"/>
      <c r="AC113" s="966"/>
      <c r="AD113" s="966"/>
      <c r="AE113" s="967"/>
      <c r="AF113" s="968">
        <v>2215652</v>
      </c>
      <c r="AG113" s="966"/>
      <c r="AH113" s="966"/>
      <c r="AI113" s="966"/>
      <c r="AJ113" s="967"/>
      <c r="AK113" s="968">
        <v>2242625</v>
      </c>
      <c r="AL113" s="966"/>
      <c r="AM113" s="966"/>
      <c r="AN113" s="966"/>
      <c r="AO113" s="967"/>
      <c r="AP113" s="969">
        <v>11</v>
      </c>
      <c r="AQ113" s="970"/>
      <c r="AR113" s="970"/>
      <c r="AS113" s="970"/>
      <c r="AT113" s="971"/>
      <c r="AU113" s="979"/>
      <c r="AV113" s="980"/>
      <c r="AW113" s="980"/>
      <c r="AX113" s="980"/>
      <c r="AY113" s="980"/>
      <c r="AZ113" s="855" t="s">
        <v>440</v>
      </c>
      <c r="BA113" s="790"/>
      <c r="BB113" s="790"/>
      <c r="BC113" s="790"/>
      <c r="BD113" s="790"/>
      <c r="BE113" s="790"/>
      <c r="BF113" s="790"/>
      <c r="BG113" s="790"/>
      <c r="BH113" s="790"/>
      <c r="BI113" s="790"/>
      <c r="BJ113" s="790"/>
      <c r="BK113" s="790"/>
      <c r="BL113" s="790"/>
      <c r="BM113" s="790"/>
      <c r="BN113" s="790"/>
      <c r="BO113" s="790"/>
      <c r="BP113" s="791"/>
      <c r="BQ113" s="856" t="s">
        <v>130</v>
      </c>
      <c r="BR113" s="857"/>
      <c r="BS113" s="857"/>
      <c r="BT113" s="857"/>
      <c r="BU113" s="857"/>
      <c r="BV113" s="857" t="s">
        <v>130</v>
      </c>
      <c r="BW113" s="857"/>
      <c r="BX113" s="857"/>
      <c r="BY113" s="857"/>
      <c r="BZ113" s="857"/>
      <c r="CA113" s="857" t="s">
        <v>130</v>
      </c>
      <c r="CB113" s="857"/>
      <c r="CC113" s="857"/>
      <c r="CD113" s="857"/>
      <c r="CE113" s="857"/>
      <c r="CF113" s="918" t="s">
        <v>130</v>
      </c>
      <c r="CG113" s="919"/>
      <c r="CH113" s="919"/>
      <c r="CI113" s="919"/>
      <c r="CJ113" s="919"/>
      <c r="CK113" s="974"/>
      <c r="CL113" s="861"/>
      <c r="CM113" s="864" t="s">
        <v>441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130</v>
      </c>
      <c r="DH113" s="820"/>
      <c r="DI113" s="820"/>
      <c r="DJ113" s="820"/>
      <c r="DK113" s="821"/>
      <c r="DL113" s="822" t="s">
        <v>130</v>
      </c>
      <c r="DM113" s="820"/>
      <c r="DN113" s="820"/>
      <c r="DO113" s="820"/>
      <c r="DP113" s="821"/>
      <c r="DQ113" s="822" t="s">
        <v>130</v>
      </c>
      <c r="DR113" s="820"/>
      <c r="DS113" s="820"/>
      <c r="DT113" s="820"/>
      <c r="DU113" s="821"/>
      <c r="DV113" s="867" t="s">
        <v>130</v>
      </c>
      <c r="DW113" s="868"/>
      <c r="DX113" s="868"/>
      <c r="DY113" s="868"/>
      <c r="DZ113" s="869"/>
    </row>
    <row r="114" spans="1:130" s="246" customFormat="1" ht="26.25" customHeight="1">
      <c r="A114" s="961"/>
      <c r="B114" s="962"/>
      <c r="C114" s="790" t="s">
        <v>442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130</v>
      </c>
      <c r="AB114" s="820"/>
      <c r="AC114" s="820"/>
      <c r="AD114" s="820"/>
      <c r="AE114" s="821"/>
      <c r="AF114" s="822" t="s">
        <v>130</v>
      </c>
      <c r="AG114" s="820"/>
      <c r="AH114" s="820"/>
      <c r="AI114" s="820"/>
      <c r="AJ114" s="821"/>
      <c r="AK114" s="822" t="s">
        <v>130</v>
      </c>
      <c r="AL114" s="820"/>
      <c r="AM114" s="820"/>
      <c r="AN114" s="820"/>
      <c r="AO114" s="821"/>
      <c r="AP114" s="867" t="s">
        <v>130</v>
      </c>
      <c r="AQ114" s="868"/>
      <c r="AR114" s="868"/>
      <c r="AS114" s="868"/>
      <c r="AT114" s="869"/>
      <c r="AU114" s="979"/>
      <c r="AV114" s="980"/>
      <c r="AW114" s="980"/>
      <c r="AX114" s="980"/>
      <c r="AY114" s="980"/>
      <c r="AZ114" s="855" t="s">
        <v>443</v>
      </c>
      <c r="BA114" s="790"/>
      <c r="BB114" s="790"/>
      <c r="BC114" s="790"/>
      <c r="BD114" s="790"/>
      <c r="BE114" s="790"/>
      <c r="BF114" s="790"/>
      <c r="BG114" s="790"/>
      <c r="BH114" s="790"/>
      <c r="BI114" s="790"/>
      <c r="BJ114" s="790"/>
      <c r="BK114" s="790"/>
      <c r="BL114" s="790"/>
      <c r="BM114" s="790"/>
      <c r="BN114" s="790"/>
      <c r="BO114" s="790"/>
      <c r="BP114" s="791"/>
      <c r="BQ114" s="856">
        <v>10243513</v>
      </c>
      <c r="BR114" s="857"/>
      <c r="BS114" s="857"/>
      <c r="BT114" s="857"/>
      <c r="BU114" s="857"/>
      <c r="BV114" s="857">
        <v>10211388</v>
      </c>
      <c r="BW114" s="857"/>
      <c r="BX114" s="857"/>
      <c r="BY114" s="857"/>
      <c r="BZ114" s="857"/>
      <c r="CA114" s="857">
        <v>9702404</v>
      </c>
      <c r="CB114" s="857"/>
      <c r="CC114" s="857"/>
      <c r="CD114" s="857"/>
      <c r="CE114" s="857"/>
      <c r="CF114" s="918">
        <v>47.7</v>
      </c>
      <c r="CG114" s="919"/>
      <c r="CH114" s="919"/>
      <c r="CI114" s="919"/>
      <c r="CJ114" s="919"/>
      <c r="CK114" s="974"/>
      <c r="CL114" s="861"/>
      <c r="CM114" s="864" t="s">
        <v>444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130</v>
      </c>
      <c r="DH114" s="820"/>
      <c r="DI114" s="820"/>
      <c r="DJ114" s="820"/>
      <c r="DK114" s="821"/>
      <c r="DL114" s="822" t="s">
        <v>130</v>
      </c>
      <c r="DM114" s="820"/>
      <c r="DN114" s="820"/>
      <c r="DO114" s="820"/>
      <c r="DP114" s="821"/>
      <c r="DQ114" s="822" t="s">
        <v>130</v>
      </c>
      <c r="DR114" s="820"/>
      <c r="DS114" s="820"/>
      <c r="DT114" s="820"/>
      <c r="DU114" s="821"/>
      <c r="DV114" s="867" t="s">
        <v>130</v>
      </c>
      <c r="DW114" s="868"/>
      <c r="DX114" s="868"/>
      <c r="DY114" s="868"/>
      <c r="DZ114" s="869"/>
    </row>
    <row r="115" spans="1:130" s="246" customFormat="1" ht="26.25" customHeight="1">
      <c r="A115" s="961"/>
      <c r="B115" s="962"/>
      <c r="C115" s="790" t="s">
        <v>445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90732</v>
      </c>
      <c r="AB115" s="966"/>
      <c r="AC115" s="966"/>
      <c r="AD115" s="966"/>
      <c r="AE115" s="967"/>
      <c r="AF115" s="968">
        <v>69961</v>
      </c>
      <c r="AG115" s="966"/>
      <c r="AH115" s="966"/>
      <c r="AI115" s="966"/>
      <c r="AJ115" s="967"/>
      <c r="AK115" s="968">
        <v>15246</v>
      </c>
      <c r="AL115" s="966"/>
      <c r="AM115" s="966"/>
      <c r="AN115" s="966"/>
      <c r="AO115" s="967"/>
      <c r="AP115" s="969">
        <v>0.1</v>
      </c>
      <c r="AQ115" s="970"/>
      <c r="AR115" s="970"/>
      <c r="AS115" s="970"/>
      <c r="AT115" s="971"/>
      <c r="AU115" s="979"/>
      <c r="AV115" s="980"/>
      <c r="AW115" s="980"/>
      <c r="AX115" s="980"/>
      <c r="AY115" s="980"/>
      <c r="AZ115" s="855" t="s">
        <v>446</v>
      </c>
      <c r="BA115" s="790"/>
      <c r="BB115" s="790"/>
      <c r="BC115" s="790"/>
      <c r="BD115" s="790"/>
      <c r="BE115" s="790"/>
      <c r="BF115" s="790"/>
      <c r="BG115" s="790"/>
      <c r="BH115" s="790"/>
      <c r="BI115" s="790"/>
      <c r="BJ115" s="790"/>
      <c r="BK115" s="790"/>
      <c r="BL115" s="790"/>
      <c r="BM115" s="790"/>
      <c r="BN115" s="790"/>
      <c r="BO115" s="790"/>
      <c r="BP115" s="791"/>
      <c r="BQ115" s="856" t="s">
        <v>130</v>
      </c>
      <c r="BR115" s="857"/>
      <c r="BS115" s="857"/>
      <c r="BT115" s="857"/>
      <c r="BU115" s="857"/>
      <c r="BV115" s="857" t="s">
        <v>130</v>
      </c>
      <c r="BW115" s="857"/>
      <c r="BX115" s="857"/>
      <c r="BY115" s="857"/>
      <c r="BZ115" s="857"/>
      <c r="CA115" s="857" t="s">
        <v>130</v>
      </c>
      <c r="CB115" s="857"/>
      <c r="CC115" s="857"/>
      <c r="CD115" s="857"/>
      <c r="CE115" s="857"/>
      <c r="CF115" s="918" t="s">
        <v>130</v>
      </c>
      <c r="CG115" s="919"/>
      <c r="CH115" s="919"/>
      <c r="CI115" s="919"/>
      <c r="CJ115" s="919"/>
      <c r="CK115" s="974"/>
      <c r="CL115" s="861"/>
      <c r="CM115" s="855" t="s">
        <v>447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130</v>
      </c>
      <c r="DH115" s="820"/>
      <c r="DI115" s="820"/>
      <c r="DJ115" s="820"/>
      <c r="DK115" s="821"/>
      <c r="DL115" s="822" t="s">
        <v>130</v>
      </c>
      <c r="DM115" s="820"/>
      <c r="DN115" s="820"/>
      <c r="DO115" s="820"/>
      <c r="DP115" s="821"/>
      <c r="DQ115" s="822" t="s">
        <v>130</v>
      </c>
      <c r="DR115" s="820"/>
      <c r="DS115" s="820"/>
      <c r="DT115" s="820"/>
      <c r="DU115" s="821"/>
      <c r="DV115" s="867" t="s">
        <v>130</v>
      </c>
      <c r="DW115" s="868"/>
      <c r="DX115" s="868"/>
      <c r="DY115" s="868"/>
      <c r="DZ115" s="869"/>
    </row>
    <row r="116" spans="1:130" s="246" customFormat="1" ht="26.25" customHeight="1">
      <c r="A116" s="963"/>
      <c r="B116" s="964"/>
      <c r="C116" s="923" t="s">
        <v>448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404</v>
      </c>
      <c r="AB116" s="820"/>
      <c r="AC116" s="820"/>
      <c r="AD116" s="820"/>
      <c r="AE116" s="821"/>
      <c r="AF116" s="822">
        <v>71</v>
      </c>
      <c r="AG116" s="820"/>
      <c r="AH116" s="820"/>
      <c r="AI116" s="820"/>
      <c r="AJ116" s="821"/>
      <c r="AK116" s="822">
        <v>69</v>
      </c>
      <c r="AL116" s="820"/>
      <c r="AM116" s="820"/>
      <c r="AN116" s="820"/>
      <c r="AO116" s="821"/>
      <c r="AP116" s="867">
        <v>0</v>
      </c>
      <c r="AQ116" s="868"/>
      <c r="AR116" s="868"/>
      <c r="AS116" s="868"/>
      <c r="AT116" s="869"/>
      <c r="AU116" s="979"/>
      <c r="AV116" s="980"/>
      <c r="AW116" s="980"/>
      <c r="AX116" s="980"/>
      <c r="AY116" s="980"/>
      <c r="AZ116" s="906" t="s">
        <v>449</v>
      </c>
      <c r="BA116" s="907"/>
      <c r="BB116" s="907"/>
      <c r="BC116" s="907"/>
      <c r="BD116" s="907"/>
      <c r="BE116" s="907"/>
      <c r="BF116" s="907"/>
      <c r="BG116" s="907"/>
      <c r="BH116" s="907"/>
      <c r="BI116" s="907"/>
      <c r="BJ116" s="907"/>
      <c r="BK116" s="907"/>
      <c r="BL116" s="907"/>
      <c r="BM116" s="907"/>
      <c r="BN116" s="907"/>
      <c r="BO116" s="907"/>
      <c r="BP116" s="908"/>
      <c r="BQ116" s="856" t="s">
        <v>130</v>
      </c>
      <c r="BR116" s="857"/>
      <c r="BS116" s="857"/>
      <c r="BT116" s="857"/>
      <c r="BU116" s="857"/>
      <c r="BV116" s="857" t="s">
        <v>130</v>
      </c>
      <c r="BW116" s="857"/>
      <c r="BX116" s="857"/>
      <c r="BY116" s="857"/>
      <c r="BZ116" s="857"/>
      <c r="CA116" s="857" t="s">
        <v>130</v>
      </c>
      <c r="CB116" s="857"/>
      <c r="CC116" s="857"/>
      <c r="CD116" s="857"/>
      <c r="CE116" s="857"/>
      <c r="CF116" s="918" t="s">
        <v>130</v>
      </c>
      <c r="CG116" s="919"/>
      <c r="CH116" s="919"/>
      <c r="CI116" s="919"/>
      <c r="CJ116" s="919"/>
      <c r="CK116" s="974"/>
      <c r="CL116" s="861"/>
      <c r="CM116" s="864" t="s">
        <v>450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123064</v>
      </c>
      <c r="DH116" s="820"/>
      <c r="DI116" s="820"/>
      <c r="DJ116" s="820"/>
      <c r="DK116" s="821"/>
      <c r="DL116" s="822">
        <v>84533</v>
      </c>
      <c r="DM116" s="820"/>
      <c r="DN116" s="820"/>
      <c r="DO116" s="820"/>
      <c r="DP116" s="821"/>
      <c r="DQ116" s="822">
        <v>72475</v>
      </c>
      <c r="DR116" s="820"/>
      <c r="DS116" s="820"/>
      <c r="DT116" s="820"/>
      <c r="DU116" s="821"/>
      <c r="DV116" s="867">
        <v>0.4</v>
      </c>
      <c r="DW116" s="868"/>
      <c r="DX116" s="868"/>
      <c r="DY116" s="868"/>
      <c r="DZ116" s="869"/>
    </row>
    <row r="117" spans="1:130" s="246" customFormat="1" ht="26.25" customHeight="1">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451</v>
      </c>
      <c r="Z117" s="946"/>
      <c r="AA117" s="951">
        <v>9612999</v>
      </c>
      <c r="AB117" s="952"/>
      <c r="AC117" s="952"/>
      <c r="AD117" s="952"/>
      <c r="AE117" s="953"/>
      <c r="AF117" s="954">
        <v>9656013</v>
      </c>
      <c r="AG117" s="952"/>
      <c r="AH117" s="952"/>
      <c r="AI117" s="952"/>
      <c r="AJ117" s="953"/>
      <c r="AK117" s="954">
        <v>9203600</v>
      </c>
      <c r="AL117" s="952"/>
      <c r="AM117" s="952"/>
      <c r="AN117" s="952"/>
      <c r="AO117" s="953"/>
      <c r="AP117" s="955"/>
      <c r="AQ117" s="956"/>
      <c r="AR117" s="956"/>
      <c r="AS117" s="956"/>
      <c r="AT117" s="957"/>
      <c r="AU117" s="979"/>
      <c r="AV117" s="980"/>
      <c r="AW117" s="980"/>
      <c r="AX117" s="980"/>
      <c r="AY117" s="980"/>
      <c r="AZ117" s="906" t="s">
        <v>452</v>
      </c>
      <c r="BA117" s="907"/>
      <c r="BB117" s="907"/>
      <c r="BC117" s="907"/>
      <c r="BD117" s="907"/>
      <c r="BE117" s="907"/>
      <c r="BF117" s="907"/>
      <c r="BG117" s="907"/>
      <c r="BH117" s="907"/>
      <c r="BI117" s="907"/>
      <c r="BJ117" s="907"/>
      <c r="BK117" s="907"/>
      <c r="BL117" s="907"/>
      <c r="BM117" s="907"/>
      <c r="BN117" s="907"/>
      <c r="BO117" s="907"/>
      <c r="BP117" s="908"/>
      <c r="BQ117" s="856" t="s">
        <v>130</v>
      </c>
      <c r="BR117" s="857"/>
      <c r="BS117" s="857"/>
      <c r="BT117" s="857"/>
      <c r="BU117" s="857"/>
      <c r="BV117" s="857" t="s">
        <v>130</v>
      </c>
      <c r="BW117" s="857"/>
      <c r="BX117" s="857"/>
      <c r="BY117" s="857"/>
      <c r="BZ117" s="857"/>
      <c r="CA117" s="857" t="s">
        <v>130</v>
      </c>
      <c r="CB117" s="857"/>
      <c r="CC117" s="857"/>
      <c r="CD117" s="857"/>
      <c r="CE117" s="857"/>
      <c r="CF117" s="918" t="s">
        <v>130</v>
      </c>
      <c r="CG117" s="919"/>
      <c r="CH117" s="919"/>
      <c r="CI117" s="919"/>
      <c r="CJ117" s="919"/>
      <c r="CK117" s="974"/>
      <c r="CL117" s="861"/>
      <c r="CM117" s="864" t="s">
        <v>453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130</v>
      </c>
      <c r="DH117" s="820"/>
      <c r="DI117" s="820"/>
      <c r="DJ117" s="820"/>
      <c r="DK117" s="821"/>
      <c r="DL117" s="822" t="s">
        <v>130</v>
      </c>
      <c r="DM117" s="820"/>
      <c r="DN117" s="820"/>
      <c r="DO117" s="820"/>
      <c r="DP117" s="821"/>
      <c r="DQ117" s="822" t="s">
        <v>130</v>
      </c>
      <c r="DR117" s="820"/>
      <c r="DS117" s="820"/>
      <c r="DT117" s="820"/>
      <c r="DU117" s="821"/>
      <c r="DV117" s="867" t="s">
        <v>130</v>
      </c>
      <c r="DW117" s="868"/>
      <c r="DX117" s="868"/>
      <c r="DY117" s="868"/>
      <c r="DZ117" s="869"/>
    </row>
    <row r="118" spans="1:130" s="246" customFormat="1" ht="26.25" customHeight="1">
      <c r="A118" s="944" t="s">
        <v>427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425</v>
      </c>
      <c r="AB118" s="945"/>
      <c r="AC118" s="945"/>
      <c r="AD118" s="945"/>
      <c r="AE118" s="946"/>
      <c r="AF118" s="947" t="s">
        <v>302</v>
      </c>
      <c r="AG118" s="945"/>
      <c r="AH118" s="945"/>
      <c r="AI118" s="945"/>
      <c r="AJ118" s="946"/>
      <c r="AK118" s="947" t="s">
        <v>301</v>
      </c>
      <c r="AL118" s="945"/>
      <c r="AM118" s="945"/>
      <c r="AN118" s="945"/>
      <c r="AO118" s="946"/>
      <c r="AP118" s="948" t="s">
        <v>426</v>
      </c>
      <c r="AQ118" s="949"/>
      <c r="AR118" s="949"/>
      <c r="AS118" s="949"/>
      <c r="AT118" s="950"/>
      <c r="AU118" s="979"/>
      <c r="AV118" s="980"/>
      <c r="AW118" s="980"/>
      <c r="AX118" s="980"/>
      <c r="AY118" s="980"/>
      <c r="AZ118" s="922" t="s">
        <v>454</v>
      </c>
      <c r="BA118" s="923"/>
      <c r="BB118" s="923"/>
      <c r="BC118" s="923"/>
      <c r="BD118" s="923"/>
      <c r="BE118" s="923"/>
      <c r="BF118" s="923"/>
      <c r="BG118" s="923"/>
      <c r="BH118" s="923"/>
      <c r="BI118" s="923"/>
      <c r="BJ118" s="923"/>
      <c r="BK118" s="923"/>
      <c r="BL118" s="923"/>
      <c r="BM118" s="923"/>
      <c r="BN118" s="923"/>
      <c r="BO118" s="923"/>
      <c r="BP118" s="924"/>
      <c r="BQ118" s="925" t="s">
        <v>130</v>
      </c>
      <c r="BR118" s="888"/>
      <c r="BS118" s="888"/>
      <c r="BT118" s="888"/>
      <c r="BU118" s="888"/>
      <c r="BV118" s="888" t="s">
        <v>130</v>
      </c>
      <c r="BW118" s="888"/>
      <c r="BX118" s="888"/>
      <c r="BY118" s="888"/>
      <c r="BZ118" s="888"/>
      <c r="CA118" s="888" t="s">
        <v>130</v>
      </c>
      <c r="CB118" s="888"/>
      <c r="CC118" s="888"/>
      <c r="CD118" s="888"/>
      <c r="CE118" s="888"/>
      <c r="CF118" s="918" t="s">
        <v>130</v>
      </c>
      <c r="CG118" s="919"/>
      <c r="CH118" s="919"/>
      <c r="CI118" s="919"/>
      <c r="CJ118" s="919"/>
      <c r="CK118" s="974"/>
      <c r="CL118" s="861"/>
      <c r="CM118" s="864" t="s">
        <v>455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130</v>
      </c>
      <c r="DH118" s="820"/>
      <c r="DI118" s="820"/>
      <c r="DJ118" s="820"/>
      <c r="DK118" s="821"/>
      <c r="DL118" s="822" t="s">
        <v>130</v>
      </c>
      <c r="DM118" s="820"/>
      <c r="DN118" s="820"/>
      <c r="DO118" s="820"/>
      <c r="DP118" s="821"/>
      <c r="DQ118" s="822" t="s">
        <v>130</v>
      </c>
      <c r="DR118" s="820"/>
      <c r="DS118" s="820"/>
      <c r="DT118" s="820"/>
      <c r="DU118" s="821"/>
      <c r="DV118" s="867" t="s">
        <v>130</v>
      </c>
      <c r="DW118" s="868"/>
      <c r="DX118" s="868"/>
      <c r="DY118" s="868"/>
      <c r="DZ118" s="869"/>
    </row>
    <row r="119" spans="1:130" s="246" customFormat="1" ht="26.25" customHeight="1">
      <c r="A119" s="858" t="s">
        <v>430</v>
      </c>
      <c r="B119" s="859"/>
      <c r="C119" s="934" t="s">
        <v>431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130</v>
      </c>
      <c r="AB119" s="938"/>
      <c r="AC119" s="938"/>
      <c r="AD119" s="938"/>
      <c r="AE119" s="939"/>
      <c r="AF119" s="940" t="s">
        <v>130</v>
      </c>
      <c r="AG119" s="938"/>
      <c r="AH119" s="938"/>
      <c r="AI119" s="938"/>
      <c r="AJ119" s="939"/>
      <c r="AK119" s="940" t="s">
        <v>130</v>
      </c>
      <c r="AL119" s="938"/>
      <c r="AM119" s="938"/>
      <c r="AN119" s="938"/>
      <c r="AO119" s="939"/>
      <c r="AP119" s="941" t="s">
        <v>130</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456</v>
      </c>
      <c r="BP119" s="921"/>
      <c r="BQ119" s="925">
        <v>98221299</v>
      </c>
      <c r="BR119" s="888"/>
      <c r="BS119" s="888"/>
      <c r="BT119" s="888"/>
      <c r="BU119" s="888"/>
      <c r="BV119" s="888">
        <v>96712955</v>
      </c>
      <c r="BW119" s="888"/>
      <c r="BX119" s="888"/>
      <c r="BY119" s="888"/>
      <c r="BZ119" s="888"/>
      <c r="CA119" s="888">
        <v>95280594</v>
      </c>
      <c r="CB119" s="888"/>
      <c r="CC119" s="888"/>
      <c r="CD119" s="888"/>
      <c r="CE119" s="888"/>
      <c r="CF119" s="786"/>
      <c r="CG119" s="787"/>
      <c r="CH119" s="787"/>
      <c r="CI119" s="787"/>
      <c r="CJ119" s="877"/>
      <c r="CK119" s="975"/>
      <c r="CL119" s="863"/>
      <c r="CM119" s="881" t="s">
        <v>457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26161</v>
      </c>
      <c r="DH119" s="803"/>
      <c r="DI119" s="803"/>
      <c r="DJ119" s="803"/>
      <c r="DK119" s="804"/>
      <c r="DL119" s="805" t="s">
        <v>130</v>
      </c>
      <c r="DM119" s="803"/>
      <c r="DN119" s="803"/>
      <c r="DO119" s="803"/>
      <c r="DP119" s="804"/>
      <c r="DQ119" s="805" t="s">
        <v>130</v>
      </c>
      <c r="DR119" s="803"/>
      <c r="DS119" s="803"/>
      <c r="DT119" s="803"/>
      <c r="DU119" s="804"/>
      <c r="DV119" s="891" t="s">
        <v>130</v>
      </c>
      <c r="DW119" s="892"/>
      <c r="DX119" s="892"/>
      <c r="DY119" s="892"/>
      <c r="DZ119" s="893"/>
    </row>
    <row r="120" spans="1:130" s="246" customFormat="1" ht="26.25" customHeight="1">
      <c r="A120" s="860"/>
      <c r="B120" s="861"/>
      <c r="C120" s="864" t="s">
        <v>434</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130</v>
      </c>
      <c r="AB120" s="820"/>
      <c r="AC120" s="820"/>
      <c r="AD120" s="820"/>
      <c r="AE120" s="821"/>
      <c r="AF120" s="822" t="s">
        <v>130</v>
      </c>
      <c r="AG120" s="820"/>
      <c r="AH120" s="820"/>
      <c r="AI120" s="820"/>
      <c r="AJ120" s="821"/>
      <c r="AK120" s="822" t="s">
        <v>130</v>
      </c>
      <c r="AL120" s="820"/>
      <c r="AM120" s="820"/>
      <c r="AN120" s="820"/>
      <c r="AO120" s="821"/>
      <c r="AP120" s="867" t="s">
        <v>130</v>
      </c>
      <c r="AQ120" s="868"/>
      <c r="AR120" s="868"/>
      <c r="AS120" s="868"/>
      <c r="AT120" s="869"/>
      <c r="AU120" s="926" t="s">
        <v>458</v>
      </c>
      <c r="AV120" s="927"/>
      <c r="AW120" s="927"/>
      <c r="AX120" s="927"/>
      <c r="AY120" s="928"/>
      <c r="AZ120" s="903" t="s">
        <v>459</v>
      </c>
      <c r="BA120" s="848"/>
      <c r="BB120" s="848"/>
      <c r="BC120" s="848"/>
      <c r="BD120" s="848"/>
      <c r="BE120" s="848"/>
      <c r="BF120" s="848"/>
      <c r="BG120" s="848"/>
      <c r="BH120" s="848"/>
      <c r="BI120" s="848"/>
      <c r="BJ120" s="848"/>
      <c r="BK120" s="848"/>
      <c r="BL120" s="848"/>
      <c r="BM120" s="848"/>
      <c r="BN120" s="848"/>
      <c r="BO120" s="848"/>
      <c r="BP120" s="849"/>
      <c r="BQ120" s="904">
        <v>15189107</v>
      </c>
      <c r="BR120" s="885"/>
      <c r="BS120" s="885"/>
      <c r="BT120" s="885"/>
      <c r="BU120" s="885"/>
      <c r="BV120" s="885">
        <v>12437491</v>
      </c>
      <c r="BW120" s="885"/>
      <c r="BX120" s="885"/>
      <c r="BY120" s="885"/>
      <c r="BZ120" s="885"/>
      <c r="CA120" s="885">
        <v>12750474</v>
      </c>
      <c r="CB120" s="885"/>
      <c r="CC120" s="885"/>
      <c r="CD120" s="885"/>
      <c r="CE120" s="885"/>
      <c r="CF120" s="909">
        <v>62.7</v>
      </c>
      <c r="CG120" s="910"/>
      <c r="CH120" s="910"/>
      <c r="CI120" s="910"/>
      <c r="CJ120" s="910"/>
      <c r="CK120" s="911" t="s">
        <v>460</v>
      </c>
      <c r="CL120" s="895"/>
      <c r="CM120" s="895"/>
      <c r="CN120" s="895"/>
      <c r="CO120" s="896"/>
      <c r="CP120" s="915" t="s">
        <v>404</v>
      </c>
      <c r="CQ120" s="916"/>
      <c r="CR120" s="916"/>
      <c r="CS120" s="916"/>
      <c r="CT120" s="916"/>
      <c r="CU120" s="916"/>
      <c r="CV120" s="916"/>
      <c r="CW120" s="916"/>
      <c r="CX120" s="916"/>
      <c r="CY120" s="916"/>
      <c r="CZ120" s="916"/>
      <c r="DA120" s="916"/>
      <c r="DB120" s="916"/>
      <c r="DC120" s="916"/>
      <c r="DD120" s="916"/>
      <c r="DE120" s="916"/>
      <c r="DF120" s="917"/>
      <c r="DG120" s="904">
        <v>21082451</v>
      </c>
      <c r="DH120" s="885"/>
      <c r="DI120" s="885"/>
      <c r="DJ120" s="885"/>
      <c r="DK120" s="885"/>
      <c r="DL120" s="885">
        <v>20451687</v>
      </c>
      <c r="DM120" s="885"/>
      <c r="DN120" s="885"/>
      <c r="DO120" s="885"/>
      <c r="DP120" s="885"/>
      <c r="DQ120" s="885">
        <v>19713970</v>
      </c>
      <c r="DR120" s="885"/>
      <c r="DS120" s="885"/>
      <c r="DT120" s="885"/>
      <c r="DU120" s="885"/>
      <c r="DV120" s="886">
        <v>96.9</v>
      </c>
      <c r="DW120" s="886"/>
      <c r="DX120" s="886"/>
      <c r="DY120" s="886"/>
      <c r="DZ120" s="887"/>
    </row>
    <row r="121" spans="1:130" s="246" customFormat="1" ht="26.25" customHeight="1">
      <c r="A121" s="860"/>
      <c r="B121" s="861"/>
      <c r="C121" s="906" t="s">
        <v>461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130</v>
      </c>
      <c r="AB121" s="820"/>
      <c r="AC121" s="820"/>
      <c r="AD121" s="820"/>
      <c r="AE121" s="821"/>
      <c r="AF121" s="822" t="s">
        <v>130</v>
      </c>
      <c r="AG121" s="820"/>
      <c r="AH121" s="820"/>
      <c r="AI121" s="820"/>
      <c r="AJ121" s="821"/>
      <c r="AK121" s="822" t="s">
        <v>130</v>
      </c>
      <c r="AL121" s="820"/>
      <c r="AM121" s="820"/>
      <c r="AN121" s="820"/>
      <c r="AO121" s="821"/>
      <c r="AP121" s="867" t="s">
        <v>130</v>
      </c>
      <c r="AQ121" s="868"/>
      <c r="AR121" s="868"/>
      <c r="AS121" s="868"/>
      <c r="AT121" s="869"/>
      <c r="AU121" s="929"/>
      <c r="AV121" s="930"/>
      <c r="AW121" s="930"/>
      <c r="AX121" s="930"/>
      <c r="AY121" s="931"/>
      <c r="AZ121" s="855" t="s">
        <v>462</v>
      </c>
      <c r="BA121" s="790"/>
      <c r="BB121" s="790"/>
      <c r="BC121" s="790"/>
      <c r="BD121" s="790"/>
      <c r="BE121" s="790"/>
      <c r="BF121" s="790"/>
      <c r="BG121" s="790"/>
      <c r="BH121" s="790"/>
      <c r="BI121" s="790"/>
      <c r="BJ121" s="790"/>
      <c r="BK121" s="790"/>
      <c r="BL121" s="790"/>
      <c r="BM121" s="790"/>
      <c r="BN121" s="790"/>
      <c r="BO121" s="790"/>
      <c r="BP121" s="791"/>
      <c r="BQ121" s="856">
        <v>1005494</v>
      </c>
      <c r="BR121" s="857"/>
      <c r="BS121" s="857"/>
      <c r="BT121" s="857"/>
      <c r="BU121" s="857"/>
      <c r="BV121" s="857">
        <v>925219</v>
      </c>
      <c r="BW121" s="857"/>
      <c r="BX121" s="857"/>
      <c r="BY121" s="857"/>
      <c r="BZ121" s="857"/>
      <c r="CA121" s="857">
        <v>845163</v>
      </c>
      <c r="CB121" s="857"/>
      <c r="CC121" s="857"/>
      <c r="CD121" s="857"/>
      <c r="CE121" s="857"/>
      <c r="CF121" s="918">
        <v>4.2</v>
      </c>
      <c r="CG121" s="919"/>
      <c r="CH121" s="919"/>
      <c r="CI121" s="919"/>
      <c r="CJ121" s="919"/>
      <c r="CK121" s="912"/>
      <c r="CL121" s="898"/>
      <c r="CM121" s="898"/>
      <c r="CN121" s="898"/>
      <c r="CO121" s="899"/>
      <c r="CP121" s="878" t="s">
        <v>463</v>
      </c>
      <c r="CQ121" s="879"/>
      <c r="CR121" s="879"/>
      <c r="CS121" s="879"/>
      <c r="CT121" s="879"/>
      <c r="CU121" s="879"/>
      <c r="CV121" s="879"/>
      <c r="CW121" s="879"/>
      <c r="CX121" s="879"/>
      <c r="CY121" s="879"/>
      <c r="CZ121" s="879"/>
      <c r="DA121" s="879"/>
      <c r="DB121" s="879"/>
      <c r="DC121" s="879"/>
      <c r="DD121" s="879"/>
      <c r="DE121" s="879"/>
      <c r="DF121" s="880"/>
      <c r="DG121" s="856">
        <v>7302421</v>
      </c>
      <c r="DH121" s="857"/>
      <c r="DI121" s="857"/>
      <c r="DJ121" s="857"/>
      <c r="DK121" s="857"/>
      <c r="DL121" s="857">
        <v>7380658</v>
      </c>
      <c r="DM121" s="857"/>
      <c r="DN121" s="857"/>
      <c r="DO121" s="857"/>
      <c r="DP121" s="857"/>
      <c r="DQ121" s="857">
        <v>7866362</v>
      </c>
      <c r="DR121" s="857"/>
      <c r="DS121" s="857"/>
      <c r="DT121" s="857"/>
      <c r="DU121" s="857"/>
      <c r="DV121" s="834">
        <v>38.700000000000003</v>
      </c>
      <c r="DW121" s="834"/>
      <c r="DX121" s="834"/>
      <c r="DY121" s="834"/>
      <c r="DZ121" s="835"/>
    </row>
    <row r="122" spans="1:130" s="246" customFormat="1" ht="26.25" customHeight="1">
      <c r="A122" s="860"/>
      <c r="B122" s="861"/>
      <c r="C122" s="864" t="s">
        <v>444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130</v>
      </c>
      <c r="AB122" s="820"/>
      <c r="AC122" s="820"/>
      <c r="AD122" s="820"/>
      <c r="AE122" s="821"/>
      <c r="AF122" s="822" t="s">
        <v>130</v>
      </c>
      <c r="AG122" s="820"/>
      <c r="AH122" s="820"/>
      <c r="AI122" s="820"/>
      <c r="AJ122" s="821"/>
      <c r="AK122" s="822" t="s">
        <v>130</v>
      </c>
      <c r="AL122" s="820"/>
      <c r="AM122" s="820"/>
      <c r="AN122" s="820"/>
      <c r="AO122" s="821"/>
      <c r="AP122" s="867" t="s">
        <v>130</v>
      </c>
      <c r="AQ122" s="868"/>
      <c r="AR122" s="868"/>
      <c r="AS122" s="868"/>
      <c r="AT122" s="869"/>
      <c r="AU122" s="929"/>
      <c r="AV122" s="930"/>
      <c r="AW122" s="930"/>
      <c r="AX122" s="930"/>
      <c r="AY122" s="931"/>
      <c r="AZ122" s="922" t="s">
        <v>464</v>
      </c>
      <c r="BA122" s="923"/>
      <c r="BB122" s="923"/>
      <c r="BC122" s="923"/>
      <c r="BD122" s="923"/>
      <c r="BE122" s="923"/>
      <c r="BF122" s="923"/>
      <c r="BG122" s="923"/>
      <c r="BH122" s="923"/>
      <c r="BI122" s="923"/>
      <c r="BJ122" s="923"/>
      <c r="BK122" s="923"/>
      <c r="BL122" s="923"/>
      <c r="BM122" s="923"/>
      <c r="BN122" s="923"/>
      <c r="BO122" s="923"/>
      <c r="BP122" s="924"/>
      <c r="BQ122" s="925">
        <v>56640956</v>
      </c>
      <c r="BR122" s="888"/>
      <c r="BS122" s="888"/>
      <c r="BT122" s="888"/>
      <c r="BU122" s="888"/>
      <c r="BV122" s="888">
        <v>56979169</v>
      </c>
      <c r="BW122" s="888"/>
      <c r="BX122" s="888"/>
      <c r="BY122" s="888"/>
      <c r="BZ122" s="888"/>
      <c r="CA122" s="888">
        <v>55769239</v>
      </c>
      <c r="CB122" s="888"/>
      <c r="CC122" s="888"/>
      <c r="CD122" s="888"/>
      <c r="CE122" s="888"/>
      <c r="CF122" s="889">
        <v>274.2</v>
      </c>
      <c r="CG122" s="890"/>
      <c r="CH122" s="890"/>
      <c r="CI122" s="890"/>
      <c r="CJ122" s="890"/>
      <c r="CK122" s="912"/>
      <c r="CL122" s="898"/>
      <c r="CM122" s="898"/>
      <c r="CN122" s="898"/>
      <c r="CO122" s="899"/>
      <c r="CP122" s="878" t="s">
        <v>465</v>
      </c>
      <c r="CQ122" s="879"/>
      <c r="CR122" s="879"/>
      <c r="CS122" s="879"/>
      <c r="CT122" s="879"/>
      <c r="CU122" s="879"/>
      <c r="CV122" s="879"/>
      <c r="CW122" s="879"/>
      <c r="CX122" s="879"/>
      <c r="CY122" s="879"/>
      <c r="CZ122" s="879"/>
      <c r="DA122" s="879"/>
      <c r="DB122" s="879"/>
      <c r="DC122" s="879"/>
      <c r="DD122" s="879"/>
      <c r="DE122" s="879"/>
      <c r="DF122" s="880"/>
      <c r="DG122" s="856">
        <v>156922</v>
      </c>
      <c r="DH122" s="857"/>
      <c r="DI122" s="857"/>
      <c r="DJ122" s="857"/>
      <c r="DK122" s="857"/>
      <c r="DL122" s="857">
        <v>145760</v>
      </c>
      <c r="DM122" s="857"/>
      <c r="DN122" s="857"/>
      <c r="DO122" s="857"/>
      <c r="DP122" s="857"/>
      <c r="DQ122" s="857">
        <v>124253</v>
      </c>
      <c r="DR122" s="857"/>
      <c r="DS122" s="857"/>
      <c r="DT122" s="857"/>
      <c r="DU122" s="857"/>
      <c r="DV122" s="834">
        <v>0.6</v>
      </c>
      <c r="DW122" s="834"/>
      <c r="DX122" s="834"/>
      <c r="DY122" s="834"/>
      <c r="DZ122" s="835"/>
    </row>
    <row r="123" spans="1:130" s="246" customFormat="1" ht="26.25" customHeight="1">
      <c r="A123" s="860"/>
      <c r="B123" s="861"/>
      <c r="C123" s="864" t="s">
        <v>450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40065</v>
      </c>
      <c r="AB123" s="820"/>
      <c r="AC123" s="820"/>
      <c r="AD123" s="820"/>
      <c r="AE123" s="821"/>
      <c r="AF123" s="822">
        <v>40457</v>
      </c>
      <c r="AG123" s="820"/>
      <c r="AH123" s="820"/>
      <c r="AI123" s="820"/>
      <c r="AJ123" s="821"/>
      <c r="AK123" s="822">
        <v>13991</v>
      </c>
      <c r="AL123" s="820"/>
      <c r="AM123" s="820"/>
      <c r="AN123" s="820"/>
      <c r="AO123" s="821"/>
      <c r="AP123" s="867">
        <v>0.1</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466</v>
      </c>
      <c r="BP123" s="921"/>
      <c r="BQ123" s="875">
        <v>72835557</v>
      </c>
      <c r="BR123" s="876"/>
      <c r="BS123" s="876"/>
      <c r="BT123" s="876"/>
      <c r="BU123" s="876"/>
      <c r="BV123" s="876">
        <v>70341879</v>
      </c>
      <c r="BW123" s="876"/>
      <c r="BX123" s="876"/>
      <c r="BY123" s="876"/>
      <c r="BZ123" s="876"/>
      <c r="CA123" s="876">
        <v>69364876</v>
      </c>
      <c r="CB123" s="876"/>
      <c r="CC123" s="876"/>
      <c r="CD123" s="876"/>
      <c r="CE123" s="876"/>
      <c r="CF123" s="786"/>
      <c r="CG123" s="787"/>
      <c r="CH123" s="787"/>
      <c r="CI123" s="787"/>
      <c r="CJ123" s="877"/>
      <c r="CK123" s="912"/>
      <c r="CL123" s="898"/>
      <c r="CM123" s="898"/>
      <c r="CN123" s="898"/>
      <c r="CO123" s="899"/>
      <c r="CP123" s="878" t="s">
        <v>467</v>
      </c>
      <c r="CQ123" s="879"/>
      <c r="CR123" s="879"/>
      <c r="CS123" s="879"/>
      <c r="CT123" s="879"/>
      <c r="CU123" s="879"/>
      <c r="CV123" s="879"/>
      <c r="CW123" s="879"/>
      <c r="CX123" s="879"/>
      <c r="CY123" s="879"/>
      <c r="CZ123" s="879"/>
      <c r="DA123" s="879"/>
      <c r="DB123" s="879"/>
      <c r="DC123" s="879"/>
      <c r="DD123" s="879"/>
      <c r="DE123" s="879"/>
      <c r="DF123" s="880"/>
      <c r="DG123" s="819" t="s">
        <v>130</v>
      </c>
      <c r="DH123" s="820"/>
      <c r="DI123" s="820"/>
      <c r="DJ123" s="820"/>
      <c r="DK123" s="821"/>
      <c r="DL123" s="822" t="s">
        <v>130</v>
      </c>
      <c r="DM123" s="820"/>
      <c r="DN123" s="820"/>
      <c r="DO123" s="820"/>
      <c r="DP123" s="821"/>
      <c r="DQ123" s="822" t="s">
        <v>130</v>
      </c>
      <c r="DR123" s="820"/>
      <c r="DS123" s="820"/>
      <c r="DT123" s="820"/>
      <c r="DU123" s="821"/>
      <c r="DV123" s="867" t="s">
        <v>130</v>
      </c>
      <c r="DW123" s="868"/>
      <c r="DX123" s="868"/>
      <c r="DY123" s="868"/>
      <c r="DZ123" s="869"/>
    </row>
    <row r="124" spans="1:130" s="246" customFormat="1" ht="26.25" customHeight="1" thickBot="1">
      <c r="A124" s="860"/>
      <c r="B124" s="861"/>
      <c r="C124" s="864" t="s">
        <v>453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130</v>
      </c>
      <c r="AB124" s="820"/>
      <c r="AC124" s="820"/>
      <c r="AD124" s="820"/>
      <c r="AE124" s="821"/>
      <c r="AF124" s="822" t="s">
        <v>130</v>
      </c>
      <c r="AG124" s="820"/>
      <c r="AH124" s="820"/>
      <c r="AI124" s="820"/>
      <c r="AJ124" s="821"/>
      <c r="AK124" s="822" t="s">
        <v>130</v>
      </c>
      <c r="AL124" s="820"/>
      <c r="AM124" s="820"/>
      <c r="AN124" s="820"/>
      <c r="AO124" s="821"/>
      <c r="AP124" s="867" t="s">
        <v>130</v>
      </c>
      <c r="AQ124" s="868"/>
      <c r="AR124" s="868"/>
      <c r="AS124" s="868"/>
      <c r="AT124" s="869"/>
      <c r="AU124" s="870" t="s">
        <v>468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117.1</v>
      </c>
      <c r="BR124" s="874"/>
      <c r="BS124" s="874"/>
      <c r="BT124" s="874"/>
      <c r="BU124" s="874"/>
      <c r="BV124" s="874">
        <v>128</v>
      </c>
      <c r="BW124" s="874"/>
      <c r="BX124" s="874"/>
      <c r="BY124" s="874"/>
      <c r="BZ124" s="874"/>
      <c r="CA124" s="874">
        <v>127.4</v>
      </c>
      <c r="CB124" s="874"/>
      <c r="CC124" s="874"/>
      <c r="CD124" s="874"/>
      <c r="CE124" s="874"/>
      <c r="CF124" s="764"/>
      <c r="CG124" s="765"/>
      <c r="CH124" s="765"/>
      <c r="CI124" s="765"/>
      <c r="CJ124" s="905"/>
      <c r="CK124" s="913"/>
      <c r="CL124" s="913"/>
      <c r="CM124" s="913"/>
      <c r="CN124" s="913"/>
      <c r="CO124" s="914"/>
      <c r="CP124" s="878" t="s">
        <v>469</v>
      </c>
      <c r="CQ124" s="879"/>
      <c r="CR124" s="879"/>
      <c r="CS124" s="879"/>
      <c r="CT124" s="879"/>
      <c r="CU124" s="879"/>
      <c r="CV124" s="879"/>
      <c r="CW124" s="879"/>
      <c r="CX124" s="879"/>
      <c r="CY124" s="879"/>
      <c r="CZ124" s="879"/>
      <c r="DA124" s="879"/>
      <c r="DB124" s="879"/>
      <c r="DC124" s="879"/>
      <c r="DD124" s="879"/>
      <c r="DE124" s="879"/>
      <c r="DF124" s="880"/>
      <c r="DG124" s="802" t="s">
        <v>130</v>
      </c>
      <c r="DH124" s="803"/>
      <c r="DI124" s="803"/>
      <c r="DJ124" s="803"/>
      <c r="DK124" s="804"/>
      <c r="DL124" s="805" t="s">
        <v>130</v>
      </c>
      <c r="DM124" s="803"/>
      <c r="DN124" s="803"/>
      <c r="DO124" s="803"/>
      <c r="DP124" s="804"/>
      <c r="DQ124" s="805" t="s">
        <v>130</v>
      </c>
      <c r="DR124" s="803"/>
      <c r="DS124" s="803"/>
      <c r="DT124" s="803"/>
      <c r="DU124" s="804"/>
      <c r="DV124" s="891" t="s">
        <v>130</v>
      </c>
      <c r="DW124" s="892"/>
      <c r="DX124" s="892"/>
      <c r="DY124" s="892"/>
      <c r="DZ124" s="893"/>
    </row>
    <row r="125" spans="1:130" s="246" customFormat="1" ht="26.25" customHeight="1">
      <c r="A125" s="860"/>
      <c r="B125" s="861"/>
      <c r="C125" s="864" t="s">
        <v>455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130</v>
      </c>
      <c r="AB125" s="820"/>
      <c r="AC125" s="820"/>
      <c r="AD125" s="820"/>
      <c r="AE125" s="821"/>
      <c r="AF125" s="822" t="s">
        <v>130</v>
      </c>
      <c r="AG125" s="820"/>
      <c r="AH125" s="820"/>
      <c r="AI125" s="820"/>
      <c r="AJ125" s="821"/>
      <c r="AK125" s="822" t="s">
        <v>130</v>
      </c>
      <c r="AL125" s="820"/>
      <c r="AM125" s="820"/>
      <c r="AN125" s="820"/>
      <c r="AO125" s="821"/>
      <c r="AP125" s="867" t="s">
        <v>130</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470</v>
      </c>
      <c r="CL125" s="895"/>
      <c r="CM125" s="895"/>
      <c r="CN125" s="895"/>
      <c r="CO125" s="896"/>
      <c r="CP125" s="903" t="s">
        <v>471</v>
      </c>
      <c r="CQ125" s="848"/>
      <c r="CR125" s="848"/>
      <c r="CS125" s="848"/>
      <c r="CT125" s="848"/>
      <c r="CU125" s="848"/>
      <c r="CV125" s="848"/>
      <c r="CW125" s="848"/>
      <c r="CX125" s="848"/>
      <c r="CY125" s="848"/>
      <c r="CZ125" s="848"/>
      <c r="DA125" s="848"/>
      <c r="DB125" s="848"/>
      <c r="DC125" s="848"/>
      <c r="DD125" s="848"/>
      <c r="DE125" s="848"/>
      <c r="DF125" s="849"/>
      <c r="DG125" s="904" t="s">
        <v>130</v>
      </c>
      <c r="DH125" s="885"/>
      <c r="DI125" s="885"/>
      <c r="DJ125" s="885"/>
      <c r="DK125" s="885"/>
      <c r="DL125" s="885" t="s">
        <v>130</v>
      </c>
      <c r="DM125" s="885"/>
      <c r="DN125" s="885"/>
      <c r="DO125" s="885"/>
      <c r="DP125" s="885"/>
      <c r="DQ125" s="885" t="s">
        <v>130</v>
      </c>
      <c r="DR125" s="885"/>
      <c r="DS125" s="885"/>
      <c r="DT125" s="885"/>
      <c r="DU125" s="885"/>
      <c r="DV125" s="886" t="s">
        <v>130</v>
      </c>
      <c r="DW125" s="886"/>
      <c r="DX125" s="886"/>
      <c r="DY125" s="886"/>
      <c r="DZ125" s="887"/>
    </row>
    <row r="126" spans="1:130" s="246" customFormat="1" ht="26.25" customHeight="1" thickBot="1">
      <c r="A126" s="860"/>
      <c r="B126" s="861"/>
      <c r="C126" s="864" t="s">
        <v>457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50468</v>
      </c>
      <c r="AB126" s="820"/>
      <c r="AC126" s="820"/>
      <c r="AD126" s="820"/>
      <c r="AE126" s="821"/>
      <c r="AF126" s="822">
        <v>28266</v>
      </c>
      <c r="AG126" s="820"/>
      <c r="AH126" s="820"/>
      <c r="AI126" s="820"/>
      <c r="AJ126" s="821"/>
      <c r="AK126" s="822" t="s">
        <v>130</v>
      </c>
      <c r="AL126" s="820"/>
      <c r="AM126" s="820"/>
      <c r="AN126" s="820"/>
      <c r="AO126" s="821"/>
      <c r="AP126" s="867" t="s">
        <v>130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472</v>
      </c>
      <c r="CQ126" s="790"/>
      <c r="CR126" s="790"/>
      <c r="CS126" s="790"/>
      <c r="CT126" s="790"/>
      <c r="CU126" s="790"/>
      <c r="CV126" s="790"/>
      <c r="CW126" s="790"/>
      <c r="CX126" s="790"/>
      <c r="CY126" s="790"/>
      <c r="CZ126" s="790"/>
      <c r="DA126" s="790"/>
      <c r="DB126" s="790"/>
      <c r="DC126" s="790"/>
      <c r="DD126" s="790"/>
      <c r="DE126" s="790"/>
      <c r="DF126" s="791"/>
      <c r="DG126" s="856" t="s">
        <v>130</v>
      </c>
      <c r="DH126" s="857"/>
      <c r="DI126" s="857"/>
      <c r="DJ126" s="857"/>
      <c r="DK126" s="857"/>
      <c r="DL126" s="857" t="s">
        <v>130</v>
      </c>
      <c r="DM126" s="857"/>
      <c r="DN126" s="857"/>
      <c r="DO126" s="857"/>
      <c r="DP126" s="857"/>
      <c r="DQ126" s="857" t="s">
        <v>130</v>
      </c>
      <c r="DR126" s="857"/>
      <c r="DS126" s="857"/>
      <c r="DT126" s="857"/>
      <c r="DU126" s="857"/>
      <c r="DV126" s="834" t="s">
        <v>130</v>
      </c>
      <c r="DW126" s="834"/>
      <c r="DX126" s="834"/>
      <c r="DY126" s="834"/>
      <c r="DZ126" s="835"/>
    </row>
    <row r="127" spans="1:130" s="246" customFormat="1" ht="26.25" customHeight="1">
      <c r="A127" s="862"/>
      <c r="B127" s="863"/>
      <c r="C127" s="881" t="s">
        <v>473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199</v>
      </c>
      <c r="AB127" s="820"/>
      <c r="AC127" s="820"/>
      <c r="AD127" s="820"/>
      <c r="AE127" s="821"/>
      <c r="AF127" s="822">
        <v>1238</v>
      </c>
      <c r="AG127" s="820"/>
      <c r="AH127" s="820"/>
      <c r="AI127" s="820"/>
      <c r="AJ127" s="821"/>
      <c r="AK127" s="822">
        <v>1255</v>
      </c>
      <c r="AL127" s="820"/>
      <c r="AM127" s="820"/>
      <c r="AN127" s="820"/>
      <c r="AO127" s="821"/>
      <c r="AP127" s="867">
        <v>0</v>
      </c>
      <c r="AQ127" s="868"/>
      <c r="AR127" s="868"/>
      <c r="AS127" s="868"/>
      <c r="AT127" s="869"/>
      <c r="AU127" s="282"/>
      <c r="AV127" s="282"/>
      <c r="AW127" s="282"/>
      <c r="AX127" s="884" t="s">
        <v>474</v>
      </c>
      <c r="AY127" s="852"/>
      <c r="AZ127" s="852"/>
      <c r="BA127" s="852"/>
      <c r="BB127" s="852"/>
      <c r="BC127" s="852"/>
      <c r="BD127" s="852"/>
      <c r="BE127" s="853"/>
      <c r="BF127" s="851" t="s">
        <v>475</v>
      </c>
      <c r="BG127" s="852"/>
      <c r="BH127" s="852"/>
      <c r="BI127" s="852"/>
      <c r="BJ127" s="852"/>
      <c r="BK127" s="852"/>
      <c r="BL127" s="853"/>
      <c r="BM127" s="851" t="s">
        <v>476</v>
      </c>
      <c r="BN127" s="852"/>
      <c r="BO127" s="852"/>
      <c r="BP127" s="852"/>
      <c r="BQ127" s="852"/>
      <c r="BR127" s="852"/>
      <c r="BS127" s="853"/>
      <c r="BT127" s="851" t="s">
        <v>477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478</v>
      </c>
      <c r="CQ127" s="790"/>
      <c r="CR127" s="790"/>
      <c r="CS127" s="790"/>
      <c r="CT127" s="790"/>
      <c r="CU127" s="790"/>
      <c r="CV127" s="790"/>
      <c r="CW127" s="790"/>
      <c r="CX127" s="790"/>
      <c r="CY127" s="790"/>
      <c r="CZ127" s="790"/>
      <c r="DA127" s="790"/>
      <c r="DB127" s="790"/>
      <c r="DC127" s="790"/>
      <c r="DD127" s="790"/>
      <c r="DE127" s="790"/>
      <c r="DF127" s="791"/>
      <c r="DG127" s="856" t="s">
        <v>130</v>
      </c>
      <c r="DH127" s="857"/>
      <c r="DI127" s="857"/>
      <c r="DJ127" s="857"/>
      <c r="DK127" s="857"/>
      <c r="DL127" s="857" t="s">
        <v>130</v>
      </c>
      <c r="DM127" s="857"/>
      <c r="DN127" s="857"/>
      <c r="DO127" s="857"/>
      <c r="DP127" s="857"/>
      <c r="DQ127" s="857" t="s">
        <v>130</v>
      </c>
      <c r="DR127" s="857"/>
      <c r="DS127" s="857"/>
      <c r="DT127" s="857"/>
      <c r="DU127" s="857"/>
      <c r="DV127" s="834" t="s">
        <v>130</v>
      </c>
      <c r="DW127" s="834"/>
      <c r="DX127" s="834"/>
      <c r="DY127" s="834"/>
      <c r="DZ127" s="835"/>
    </row>
    <row r="128" spans="1:130" s="246" customFormat="1" ht="26.25" customHeight="1" thickBot="1">
      <c r="A128" s="836" t="s">
        <v>479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480</v>
      </c>
      <c r="X128" s="838"/>
      <c r="Y128" s="838"/>
      <c r="Z128" s="839"/>
      <c r="AA128" s="840">
        <v>172381</v>
      </c>
      <c r="AB128" s="841"/>
      <c r="AC128" s="841"/>
      <c r="AD128" s="841"/>
      <c r="AE128" s="842"/>
      <c r="AF128" s="843">
        <v>165472</v>
      </c>
      <c r="AG128" s="841"/>
      <c r="AH128" s="841"/>
      <c r="AI128" s="841"/>
      <c r="AJ128" s="842"/>
      <c r="AK128" s="843">
        <v>156814</v>
      </c>
      <c r="AL128" s="841"/>
      <c r="AM128" s="841"/>
      <c r="AN128" s="841"/>
      <c r="AO128" s="842"/>
      <c r="AP128" s="844"/>
      <c r="AQ128" s="845"/>
      <c r="AR128" s="845"/>
      <c r="AS128" s="845"/>
      <c r="AT128" s="846"/>
      <c r="AU128" s="282"/>
      <c r="AV128" s="282"/>
      <c r="AW128" s="282"/>
      <c r="AX128" s="847" t="s">
        <v>481</v>
      </c>
      <c r="AY128" s="848"/>
      <c r="AZ128" s="848"/>
      <c r="BA128" s="848"/>
      <c r="BB128" s="848"/>
      <c r="BC128" s="848"/>
      <c r="BD128" s="848"/>
      <c r="BE128" s="849"/>
      <c r="BF128" s="826" t="s">
        <v>130</v>
      </c>
      <c r="BG128" s="827"/>
      <c r="BH128" s="827"/>
      <c r="BI128" s="827"/>
      <c r="BJ128" s="827"/>
      <c r="BK128" s="827"/>
      <c r="BL128" s="850"/>
      <c r="BM128" s="826">
        <v>11.98</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482</v>
      </c>
      <c r="CQ128" s="768"/>
      <c r="CR128" s="768"/>
      <c r="CS128" s="768"/>
      <c r="CT128" s="768"/>
      <c r="CU128" s="768"/>
      <c r="CV128" s="768"/>
      <c r="CW128" s="768"/>
      <c r="CX128" s="768"/>
      <c r="CY128" s="768"/>
      <c r="CZ128" s="768"/>
      <c r="DA128" s="768"/>
      <c r="DB128" s="768"/>
      <c r="DC128" s="768"/>
      <c r="DD128" s="768"/>
      <c r="DE128" s="768"/>
      <c r="DF128" s="769"/>
      <c r="DG128" s="830" t="s">
        <v>130</v>
      </c>
      <c r="DH128" s="831"/>
      <c r="DI128" s="831"/>
      <c r="DJ128" s="831"/>
      <c r="DK128" s="831"/>
      <c r="DL128" s="831" t="s">
        <v>130</v>
      </c>
      <c r="DM128" s="831"/>
      <c r="DN128" s="831"/>
      <c r="DO128" s="831"/>
      <c r="DP128" s="831"/>
      <c r="DQ128" s="831" t="s">
        <v>130</v>
      </c>
      <c r="DR128" s="831"/>
      <c r="DS128" s="831"/>
      <c r="DT128" s="831"/>
      <c r="DU128" s="831"/>
      <c r="DV128" s="832" t="s">
        <v>130</v>
      </c>
      <c r="DW128" s="832"/>
      <c r="DX128" s="832"/>
      <c r="DY128" s="832"/>
      <c r="DZ128" s="833"/>
    </row>
    <row r="129" spans="1:131" s="246" customFormat="1" ht="26.25" customHeight="1">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483</v>
      </c>
      <c r="X129" s="817"/>
      <c r="Y129" s="817"/>
      <c r="Z129" s="818"/>
      <c r="AA129" s="819">
        <v>28187254</v>
      </c>
      <c r="AB129" s="820"/>
      <c r="AC129" s="820"/>
      <c r="AD129" s="820"/>
      <c r="AE129" s="821"/>
      <c r="AF129" s="822">
        <v>27159078</v>
      </c>
      <c r="AG129" s="820"/>
      <c r="AH129" s="820"/>
      <c r="AI129" s="820"/>
      <c r="AJ129" s="821"/>
      <c r="AK129" s="822">
        <v>26668527</v>
      </c>
      <c r="AL129" s="820"/>
      <c r="AM129" s="820"/>
      <c r="AN129" s="820"/>
      <c r="AO129" s="821"/>
      <c r="AP129" s="823"/>
      <c r="AQ129" s="824"/>
      <c r="AR129" s="824"/>
      <c r="AS129" s="824"/>
      <c r="AT129" s="825"/>
      <c r="AU129" s="284"/>
      <c r="AV129" s="284"/>
      <c r="AW129" s="284"/>
      <c r="AX129" s="789" t="s">
        <v>484</v>
      </c>
      <c r="AY129" s="790"/>
      <c r="AZ129" s="790"/>
      <c r="BA129" s="790"/>
      <c r="BB129" s="790"/>
      <c r="BC129" s="790"/>
      <c r="BD129" s="790"/>
      <c r="BE129" s="791"/>
      <c r="BF129" s="809" t="s">
        <v>130</v>
      </c>
      <c r="BG129" s="810"/>
      <c r="BH129" s="810"/>
      <c r="BI129" s="810"/>
      <c r="BJ129" s="810"/>
      <c r="BK129" s="810"/>
      <c r="BL129" s="811"/>
      <c r="BM129" s="809">
        <v>16.98</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485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486</v>
      </c>
      <c r="X130" s="817"/>
      <c r="Y130" s="817"/>
      <c r="Z130" s="818"/>
      <c r="AA130" s="819">
        <v>6509312</v>
      </c>
      <c r="AB130" s="820"/>
      <c r="AC130" s="820"/>
      <c r="AD130" s="820"/>
      <c r="AE130" s="821"/>
      <c r="AF130" s="822">
        <v>6565687</v>
      </c>
      <c r="AG130" s="820"/>
      <c r="AH130" s="820"/>
      <c r="AI130" s="820"/>
      <c r="AJ130" s="821"/>
      <c r="AK130" s="822">
        <v>6330979</v>
      </c>
      <c r="AL130" s="820"/>
      <c r="AM130" s="820"/>
      <c r="AN130" s="820"/>
      <c r="AO130" s="821"/>
      <c r="AP130" s="823"/>
      <c r="AQ130" s="824"/>
      <c r="AR130" s="824"/>
      <c r="AS130" s="824"/>
      <c r="AT130" s="825"/>
      <c r="AU130" s="284"/>
      <c r="AV130" s="284"/>
      <c r="AW130" s="284"/>
      <c r="AX130" s="789" t="s">
        <v>487</v>
      </c>
      <c r="AY130" s="790"/>
      <c r="AZ130" s="790"/>
      <c r="BA130" s="790"/>
      <c r="BB130" s="790"/>
      <c r="BC130" s="790"/>
      <c r="BD130" s="790"/>
      <c r="BE130" s="791"/>
      <c r="BF130" s="792">
        <v>13.6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488</v>
      </c>
      <c r="X131" s="800"/>
      <c r="Y131" s="800"/>
      <c r="Z131" s="801"/>
      <c r="AA131" s="802">
        <v>21677942</v>
      </c>
      <c r="AB131" s="803"/>
      <c r="AC131" s="803"/>
      <c r="AD131" s="803"/>
      <c r="AE131" s="804"/>
      <c r="AF131" s="805">
        <v>20593391</v>
      </c>
      <c r="AG131" s="803"/>
      <c r="AH131" s="803"/>
      <c r="AI131" s="803"/>
      <c r="AJ131" s="804"/>
      <c r="AK131" s="805">
        <v>20337548</v>
      </c>
      <c r="AL131" s="803"/>
      <c r="AM131" s="803"/>
      <c r="AN131" s="803"/>
      <c r="AO131" s="804"/>
      <c r="AP131" s="806"/>
      <c r="AQ131" s="807"/>
      <c r="AR131" s="807"/>
      <c r="AS131" s="807"/>
      <c r="AT131" s="808"/>
      <c r="AU131" s="284"/>
      <c r="AV131" s="284"/>
      <c r="AW131" s="284"/>
      <c r="AX131" s="767" t="s">
        <v>489</v>
      </c>
      <c r="AY131" s="768"/>
      <c r="AZ131" s="768"/>
      <c r="BA131" s="768"/>
      <c r="BB131" s="768"/>
      <c r="BC131" s="768"/>
      <c r="BD131" s="768"/>
      <c r="BE131" s="769"/>
      <c r="BF131" s="770">
        <v>127.4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490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491</v>
      </c>
      <c r="W132" s="780"/>
      <c r="X132" s="780"/>
      <c r="Y132" s="780"/>
      <c r="Z132" s="781"/>
      <c r="AA132" s="782">
        <v>13.52206773</v>
      </c>
      <c r="AB132" s="783"/>
      <c r="AC132" s="783"/>
      <c r="AD132" s="783"/>
      <c r="AE132" s="784"/>
      <c r="AF132" s="785">
        <v>14.20287703</v>
      </c>
      <c r="AG132" s="783"/>
      <c r="AH132" s="783"/>
      <c r="AI132" s="783"/>
      <c r="AJ132" s="784"/>
      <c r="AK132" s="785">
        <v>13.35365994</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492</v>
      </c>
      <c r="W133" s="759"/>
      <c r="X133" s="759"/>
      <c r="Y133" s="759"/>
      <c r="Z133" s="760"/>
      <c r="AA133" s="761">
        <v>13.4</v>
      </c>
      <c r="AB133" s="762"/>
      <c r="AC133" s="762"/>
      <c r="AD133" s="762"/>
      <c r="AE133" s="763"/>
      <c r="AF133" s="761">
        <v>13.6</v>
      </c>
      <c r="AG133" s="762"/>
      <c r="AH133" s="762"/>
      <c r="AI133" s="762"/>
      <c r="AJ133" s="763"/>
      <c r="AK133" s="761">
        <v>13.6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SFy637hXHq/1+lnnBzRzratbyye+wiV8SivagtoN5c5PnjCENDCk/oUS0YEqIAAgESlMbX289kfyRXZBYaGfCg==" saltValue="B5oeJl0QQQ8ijEK1CzCj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rpqej7o+Wtmx1eNXybA2FlC0hizCz3OvXI8woYth5VR1gA4NBTA54akHVd4jikTlJWK0OYPSPeutyrkAeQ9O3w==" saltValue="Jz8RKXUY+wYoofbXWFP+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poHgny7BrLq6tqk6sWhXMeB4NizDlbdveCKOKBHTOB0Wc42J2dzyAn/yExtOMSoMrOI5ks9qQ7eFXAsMyLdneQ==" saltValue="WOiOGF7M1wYJ1lW0k8shY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496</v>
      </c>
      <c r="AP7" s="303"/>
      <c r="AQ7" s="304" t="s">
        <v>497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498</v>
      </c>
      <c r="AQ8" s="310" t="s">
        <v>499</v>
      </c>
      <c r="AR8" s="311" t="s">
        <v>500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501</v>
      </c>
      <c r="AL9" s="1189"/>
      <c r="AM9" s="1189"/>
      <c r="AN9" s="1190"/>
      <c r="AO9" s="312">
        <v>7060983</v>
      </c>
      <c r="AP9" s="312">
        <v>127609</v>
      </c>
      <c r="AQ9" s="313">
        <v>72852</v>
      </c>
      <c r="AR9" s="314">
        <v>75.2</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502</v>
      </c>
      <c r="AL10" s="1189"/>
      <c r="AM10" s="1189"/>
      <c r="AN10" s="1190"/>
      <c r="AO10" s="315">
        <v>494020</v>
      </c>
      <c r="AP10" s="315">
        <v>8928</v>
      </c>
      <c r="AQ10" s="316">
        <v>5779</v>
      </c>
      <c r="AR10" s="317">
        <v>54.5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503</v>
      </c>
      <c r="AL11" s="1189"/>
      <c r="AM11" s="1189"/>
      <c r="AN11" s="1190"/>
      <c r="AO11" s="315">
        <v>35655</v>
      </c>
      <c r="AP11" s="315">
        <v>644</v>
      </c>
      <c r="AQ11" s="316">
        <v>5205</v>
      </c>
      <c r="AR11" s="317">
        <v>-87.6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504</v>
      </c>
      <c r="AL12" s="1189"/>
      <c r="AM12" s="1189"/>
      <c r="AN12" s="1190"/>
      <c r="AO12" s="315">
        <v>31997</v>
      </c>
      <c r="AP12" s="315">
        <v>578</v>
      </c>
      <c r="AQ12" s="316">
        <v>1186</v>
      </c>
      <c r="AR12" s="317">
        <v>-51.3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505</v>
      </c>
      <c r="AL13" s="1189"/>
      <c r="AM13" s="1189"/>
      <c r="AN13" s="1190"/>
      <c r="AO13" s="315" t="s">
        <v>506</v>
      </c>
      <c r="AP13" s="315" t="s">
        <v>506</v>
      </c>
      <c r="AQ13" s="316">
        <v>2</v>
      </c>
      <c r="AR13" s="317" t="s">
        <v>506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507</v>
      </c>
      <c r="AL14" s="1189"/>
      <c r="AM14" s="1189"/>
      <c r="AN14" s="1190"/>
      <c r="AO14" s="315">
        <v>340216</v>
      </c>
      <c r="AP14" s="315">
        <v>6149</v>
      </c>
      <c r="AQ14" s="316">
        <v>3005</v>
      </c>
      <c r="AR14" s="317">
        <v>104.6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508</v>
      </c>
      <c r="AL15" s="1189"/>
      <c r="AM15" s="1189"/>
      <c r="AN15" s="1190"/>
      <c r="AO15" s="315">
        <v>151088</v>
      </c>
      <c r="AP15" s="315">
        <v>2731</v>
      </c>
      <c r="AQ15" s="316">
        <v>1720</v>
      </c>
      <c r="AR15" s="317">
        <v>58.8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509</v>
      </c>
      <c r="AL16" s="1192"/>
      <c r="AM16" s="1192"/>
      <c r="AN16" s="1193"/>
      <c r="AO16" s="315">
        <v>-684854</v>
      </c>
      <c r="AP16" s="315">
        <v>-12377</v>
      </c>
      <c r="AQ16" s="316">
        <v>-6900</v>
      </c>
      <c r="AR16" s="317">
        <v>79.400000000000006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185</v>
      </c>
      <c r="AL17" s="1192"/>
      <c r="AM17" s="1192"/>
      <c r="AN17" s="1193"/>
      <c r="AO17" s="315">
        <v>7429105</v>
      </c>
      <c r="AP17" s="315">
        <v>134262</v>
      </c>
      <c r="AQ17" s="316">
        <v>82850</v>
      </c>
      <c r="AR17" s="317">
        <v>62.1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514</v>
      </c>
      <c r="AL21" s="1186"/>
      <c r="AM21" s="1186"/>
      <c r="AN21" s="1187"/>
      <c r="AO21" s="327">
        <v>16.010000000000002</v>
      </c>
      <c r="AP21" s="328">
        <v>8.1999999999999993</v>
      </c>
      <c r="AQ21" s="329">
        <v>7.81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515</v>
      </c>
      <c r="AL22" s="1186"/>
      <c r="AM22" s="1186"/>
      <c r="AN22" s="1187"/>
      <c r="AO22" s="332">
        <v>91.7</v>
      </c>
      <c r="AP22" s="333">
        <v>97.9</v>
      </c>
      <c r="AQ22" s="334">
        <v>-6.2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496</v>
      </c>
      <c r="AP30" s="303"/>
      <c r="AQ30" s="304" t="s">
        <v>497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498</v>
      </c>
      <c r="AQ31" s="310" t="s">
        <v>499</v>
      </c>
      <c r="AR31" s="311" t="s">
        <v>500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519</v>
      </c>
      <c r="AL32" s="1177"/>
      <c r="AM32" s="1177"/>
      <c r="AN32" s="1178"/>
      <c r="AO32" s="342">
        <v>6945660</v>
      </c>
      <c r="AP32" s="342">
        <v>125525</v>
      </c>
      <c r="AQ32" s="343">
        <v>53769</v>
      </c>
      <c r="AR32" s="344">
        <v>133.5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520</v>
      </c>
      <c r="AL33" s="1177"/>
      <c r="AM33" s="1177"/>
      <c r="AN33" s="1178"/>
      <c r="AO33" s="342" t="s">
        <v>506</v>
      </c>
      <c r="AP33" s="342" t="s">
        <v>506</v>
      </c>
      <c r="AQ33" s="343" t="s">
        <v>506</v>
      </c>
      <c r="AR33" s="344" t="s">
        <v>506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521</v>
      </c>
      <c r="AL34" s="1177"/>
      <c r="AM34" s="1177"/>
      <c r="AN34" s="1178"/>
      <c r="AO34" s="342" t="s">
        <v>506</v>
      </c>
      <c r="AP34" s="342" t="s">
        <v>506</v>
      </c>
      <c r="AQ34" s="343">
        <v>30</v>
      </c>
      <c r="AR34" s="344" t="s">
        <v>506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522</v>
      </c>
      <c r="AL35" s="1177"/>
      <c r="AM35" s="1177"/>
      <c r="AN35" s="1178"/>
      <c r="AO35" s="342">
        <v>2242625</v>
      </c>
      <c r="AP35" s="342">
        <v>40530</v>
      </c>
      <c r="AQ35" s="343">
        <v>13935</v>
      </c>
      <c r="AR35" s="344">
        <v>190.9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523</v>
      </c>
      <c r="AL36" s="1177"/>
      <c r="AM36" s="1177"/>
      <c r="AN36" s="1178"/>
      <c r="AO36" s="342" t="s">
        <v>506</v>
      </c>
      <c r="AP36" s="342" t="s">
        <v>506</v>
      </c>
      <c r="AQ36" s="343">
        <v>1254</v>
      </c>
      <c r="AR36" s="344" t="s">
        <v>506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524</v>
      </c>
      <c r="AL37" s="1177"/>
      <c r="AM37" s="1177"/>
      <c r="AN37" s="1178"/>
      <c r="AO37" s="342">
        <v>15246</v>
      </c>
      <c r="AP37" s="342">
        <v>276</v>
      </c>
      <c r="AQ37" s="343">
        <v>601</v>
      </c>
      <c r="AR37" s="344">
        <v>-54.1</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525</v>
      </c>
      <c r="AL38" s="1180"/>
      <c r="AM38" s="1180"/>
      <c r="AN38" s="1181"/>
      <c r="AO38" s="345">
        <v>69</v>
      </c>
      <c r="AP38" s="345">
        <v>1</v>
      </c>
      <c r="AQ38" s="346">
        <v>1</v>
      </c>
      <c r="AR38" s="334">
        <v>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526</v>
      </c>
      <c r="AL39" s="1180"/>
      <c r="AM39" s="1180"/>
      <c r="AN39" s="1181"/>
      <c r="AO39" s="342">
        <v>-156814</v>
      </c>
      <c r="AP39" s="342">
        <v>-2834</v>
      </c>
      <c r="AQ39" s="343">
        <v>-4013</v>
      </c>
      <c r="AR39" s="344">
        <v>-29.4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527</v>
      </c>
      <c r="AL40" s="1177"/>
      <c r="AM40" s="1177"/>
      <c r="AN40" s="1178"/>
      <c r="AO40" s="342">
        <v>-6330979</v>
      </c>
      <c r="AP40" s="342">
        <v>-114416</v>
      </c>
      <c r="AQ40" s="343">
        <v>-48341</v>
      </c>
      <c r="AR40" s="344">
        <v>136.69999999999999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296</v>
      </c>
      <c r="AL41" s="1183"/>
      <c r="AM41" s="1183"/>
      <c r="AN41" s="1184"/>
      <c r="AO41" s="342">
        <v>2715807</v>
      </c>
      <c r="AP41" s="342">
        <v>49081</v>
      </c>
      <c r="AQ41" s="343">
        <v>17235</v>
      </c>
      <c r="AR41" s="344">
        <v>184.8</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496</v>
      </c>
      <c r="AN49" s="1171" t="s">
        <v>531</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532</v>
      </c>
      <c r="AO50" s="359" t="s">
        <v>533</v>
      </c>
      <c r="AP50" s="360" t="s">
        <v>534</v>
      </c>
      <c r="AQ50" s="361" t="s">
        <v>535</v>
      </c>
      <c r="AR50" s="362" t="s">
        <v>536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11916251</v>
      </c>
      <c r="AN51" s="364">
        <v>199917</v>
      </c>
      <c r="AO51" s="365">
        <v>-44.5</v>
      </c>
      <c r="AP51" s="366">
        <v>66255</v>
      </c>
      <c r="AQ51" s="367">
        <v>3.6</v>
      </c>
      <c r="AR51" s="368">
        <v>-48.1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7098072</v>
      </c>
      <c r="AN52" s="372">
        <v>119083</v>
      </c>
      <c r="AO52" s="373">
        <v>-21.5</v>
      </c>
      <c r="AP52" s="374">
        <v>31822</v>
      </c>
      <c r="AQ52" s="375">
        <v>8.8000000000000007</v>
      </c>
      <c r="AR52" s="376">
        <v>-30.3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8095352</v>
      </c>
      <c r="AN53" s="364">
        <v>138318</v>
      </c>
      <c r="AO53" s="365">
        <v>-30.8</v>
      </c>
      <c r="AP53" s="366">
        <v>92247</v>
      </c>
      <c r="AQ53" s="367">
        <v>39.200000000000003</v>
      </c>
      <c r="AR53" s="368">
        <v>-70</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5901651</v>
      </c>
      <c r="AN54" s="372">
        <v>100836</v>
      </c>
      <c r="AO54" s="373">
        <v>-15.3</v>
      </c>
      <c r="AP54" s="374">
        <v>37204</v>
      </c>
      <c r="AQ54" s="375">
        <v>16.899999999999999</v>
      </c>
      <c r="AR54" s="376">
        <v>-32.200000000000003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7201182</v>
      </c>
      <c r="AN55" s="364">
        <v>125303</v>
      </c>
      <c r="AO55" s="365">
        <v>-9.4</v>
      </c>
      <c r="AP55" s="366">
        <v>67319</v>
      </c>
      <c r="AQ55" s="367">
        <v>-27</v>
      </c>
      <c r="AR55" s="368">
        <v>17.600000000000001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5208650</v>
      </c>
      <c r="AN56" s="372">
        <v>90633</v>
      </c>
      <c r="AO56" s="373">
        <v>-10.1</v>
      </c>
      <c r="AP56" s="374">
        <v>38101</v>
      </c>
      <c r="AQ56" s="375">
        <v>2.4</v>
      </c>
      <c r="AR56" s="376">
        <v>-12.5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8419043</v>
      </c>
      <c r="AN57" s="364">
        <v>148983</v>
      </c>
      <c r="AO57" s="365">
        <v>18.899999999999999</v>
      </c>
      <c r="AP57" s="366">
        <v>70615</v>
      </c>
      <c r="AQ57" s="367">
        <v>4.9000000000000004</v>
      </c>
      <c r="AR57" s="368">
        <v>14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6487106</v>
      </c>
      <c r="AN58" s="372">
        <v>114796</v>
      </c>
      <c r="AO58" s="373">
        <v>26.7</v>
      </c>
      <c r="AP58" s="374">
        <v>37382</v>
      </c>
      <c r="AQ58" s="375">
        <v>-1.9</v>
      </c>
      <c r="AR58" s="376">
        <v>28.6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7280112</v>
      </c>
      <c r="AN59" s="364">
        <v>131569</v>
      </c>
      <c r="AO59" s="365">
        <v>-11.7</v>
      </c>
      <c r="AP59" s="366">
        <v>69185</v>
      </c>
      <c r="AQ59" s="367">
        <v>-2</v>
      </c>
      <c r="AR59" s="368">
        <v>-9.6999999999999993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5155488</v>
      </c>
      <c r="AN60" s="372">
        <v>93172</v>
      </c>
      <c r="AO60" s="373">
        <v>-18.8</v>
      </c>
      <c r="AP60" s="374">
        <v>38519</v>
      </c>
      <c r="AQ60" s="375">
        <v>3</v>
      </c>
      <c r="AR60" s="376">
        <v>-21.8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8582388</v>
      </c>
      <c r="AN61" s="379">
        <v>148818</v>
      </c>
      <c r="AO61" s="380">
        <v>-15.5</v>
      </c>
      <c r="AP61" s="381">
        <v>73124</v>
      </c>
      <c r="AQ61" s="382">
        <v>3.7</v>
      </c>
      <c r="AR61" s="368">
        <v>-19.2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5970193</v>
      </c>
      <c r="AN62" s="372">
        <v>103704</v>
      </c>
      <c r="AO62" s="373">
        <v>-7.8</v>
      </c>
      <c r="AP62" s="374">
        <v>36606</v>
      </c>
      <c r="AQ62" s="375">
        <v>5.8</v>
      </c>
      <c r="AR62" s="376">
        <v>-13.6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SlNgx+hhUi5kyTOtG8EQRh0hdynQgpIk7pPsTmHPGxurHCoUzxOErXEKodxbgu/nSdEUD6ogl4G2t0CS531O2w==" saltValue="+SerhaBf1aGM5tR/lz7p8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U3HTbtdvYiNEu+0ncRtVhOFAj8+erf/pT208acqWVhi/Zv0nxInyLStkRt+HmbdERyuJfLsamlOVTXKdteoqQ==" saltValue="Vi0YvUSowDoPRiTYIvTvE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RcWSiXnjGqpEqTxhnPOQWkcYKNZPgWhJqGY0sH6KxhI1n93ctuYcat4AcPnZD6dQBszc9OLGa0BbS3kGsZt/A==" saltValue="1ft9pifskTRz6Pgn8BTT6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194" t="s">
        <v>3</v>
      </c>
      <c r="D47" s="1194"/>
      <c r="E47" s="1195"/>
      <c r="F47" s="11">
        <v>27.16</v>
      </c>
      <c r="G47" s="12">
        <v>30.44</v>
      </c>
      <c r="H47" s="12">
        <v>33.869999999999997</v>
      </c>
      <c r="I47" s="12">
        <v>26.43</v>
      </c>
      <c r="J47" s="13">
        <v>29.02</v>
      </c>
    </row>
    <row r="48" spans="2:10" ht="57.75" customHeight="1">
      <c r="B48" s="14"/>
      <c r="C48" s="1196" t="s">
        <v>4</v>
      </c>
      <c r="D48" s="1196"/>
      <c r="E48" s="1197"/>
      <c r="F48" s="15">
        <v>3.1</v>
      </c>
      <c r="G48" s="16">
        <v>3.35</v>
      </c>
      <c r="H48" s="16">
        <v>3.6</v>
      </c>
      <c r="I48" s="16">
        <v>5.15</v>
      </c>
      <c r="J48" s="17">
        <v>4.3600000000000003</v>
      </c>
    </row>
    <row r="49" spans="2:10" ht="57.75" customHeight="1" thickBot="1">
      <c r="B49" s="18"/>
      <c r="C49" s="1198" t="s">
        <v>5</v>
      </c>
      <c r="D49" s="1198"/>
      <c r="E49" s="1199"/>
      <c r="F49" s="19" t="s">
        <v>552</v>
      </c>
      <c r="G49" s="20">
        <v>3.47</v>
      </c>
      <c r="H49" s="20">
        <v>2.36</v>
      </c>
      <c r="I49" s="20" t="s">
        <v>553</v>
      </c>
      <c r="J49" s="21">
        <v>1.23</v>
      </c>
    </row>
    <row r="50" spans="2:10" ht="13.5" customHeight="1"/>
    <row r="51" spans="2:10" ht="13.5" hidden="1" customHeight="1"/>
    <row r="52" spans="2:10" ht="13.5" hidden="1" customHeight="1"/>
    <row r="53" spans="2:10" ht="13.5" hidden="1" customHeight="1"/>
  </sheetData>
  <sheetProtection algorithmName="SHA-512" hashValue="Ci46XnIZ2Rx3F0hdL76Wha5+N/0fxow8A7kGEp5OEwujjG2P68yRYY8Gpq9o5y6Fw1SCSswKZLQzVaGOHMDwVA==" saltValue="pLSQs2hA3cGOha8t6jbP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06" t="s">
        <v>554</v>
      </c>
      <c r="D34" s="1206"/>
      <c r="E34" s="1207"/>
      <c r="F34" s="32">
        <v>4.29</v>
      </c>
      <c r="G34" s="33">
        <v>4.6399999999999997</v>
      </c>
      <c r="H34" s="33">
        <v>5.09</v>
      </c>
      <c r="I34" s="33">
        <v>6.56</v>
      </c>
      <c r="J34" s="34">
        <v>7.97</v>
      </c>
      <c r="K34" s="22"/>
      <c r="L34" s="22"/>
      <c r="M34" s="22"/>
      <c r="N34" s="22"/>
      <c r="O34" s="22"/>
      <c r="P34" s="22"/>
    </row>
    <row r="35" spans="1:16" ht="39" customHeight="1">
      <c r="A35" s="22"/>
      <c r="B35" s="35"/>
      <c r="C35" s="1200" t="s">
        <v>555</v>
      </c>
      <c r="D35" s="1201"/>
      <c r="E35" s="1202"/>
      <c r="F35" s="36">
        <v>3.09</v>
      </c>
      <c r="G35" s="37">
        <v>3.34</v>
      </c>
      <c r="H35" s="37">
        <v>3.6</v>
      </c>
      <c r="I35" s="37">
        <v>5.14</v>
      </c>
      <c r="J35" s="38">
        <v>4.3600000000000003</v>
      </c>
      <c r="K35" s="22"/>
      <c r="L35" s="22"/>
      <c r="M35" s="22"/>
      <c r="N35" s="22"/>
      <c r="O35" s="22"/>
      <c r="P35" s="22"/>
    </row>
    <row r="36" spans="1:16" ht="39" customHeight="1">
      <c r="A36" s="22"/>
      <c r="B36" s="35"/>
      <c r="C36" s="1200" t="s">
        <v>556</v>
      </c>
      <c r="D36" s="1201"/>
      <c r="E36" s="1202"/>
      <c r="F36" s="36">
        <v>3.52</v>
      </c>
      <c r="G36" s="37">
        <v>3.69</v>
      </c>
      <c r="H36" s="37">
        <v>3.73</v>
      </c>
      <c r="I36" s="37">
        <v>3.46</v>
      </c>
      <c r="J36" s="38">
        <v>3.51</v>
      </c>
      <c r="K36" s="22"/>
      <c r="L36" s="22"/>
      <c r="M36" s="22"/>
      <c r="N36" s="22"/>
      <c r="O36" s="22"/>
      <c r="P36" s="22"/>
    </row>
    <row r="37" spans="1:16" ht="39" customHeight="1">
      <c r="A37" s="22"/>
      <c r="B37" s="35"/>
      <c r="C37" s="1200" t="s">
        <v>557</v>
      </c>
      <c r="D37" s="1201"/>
      <c r="E37" s="1202"/>
      <c r="F37" s="36">
        <v>0.72</v>
      </c>
      <c r="G37" s="37">
        <v>1.1200000000000001</v>
      </c>
      <c r="H37" s="37">
        <v>0.7</v>
      </c>
      <c r="I37" s="37">
        <v>1.27</v>
      </c>
      <c r="J37" s="38">
        <v>1.63</v>
      </c>
      <c r="K37" s="22"/>
      <c r="L37" s="22"/>
      <c r="M37" s="22"/>
      <c r="N37" s="22"/>
      <c r="O37" s="22"/>
      <c r="P37" s="22"/>
    </row>
    <row r="38" spans="1:16" ht="39" customHeight="1">
      <c r="A38" s="22"/>
      <c r="B38" s="35"/>
      <c r="C38" s="1200" t="s">
        <v>558</v>
      </c>
      <c r="D38" s="1201"/>
      <c r="E38" s="1202"/>
      <c r="F38" s="36">
        <v>1</v>
      </c>
      <c r="G38" s="37">
        <v>1.1200000000000001</v>
      </c>
      <c r="H38" s="37">
        <v>1.04</v>
      </c>
      <c r="I38" s="37">
        <v>1.58</v>
      </c>
      <c r="J38" s="38">
        <v>0.64</v>
      </c>
      <c r="K38" s="22"/>
      <c r="L38" s="22"/>
      <c r="M38" s="22"/>
      <c r="N38" s="22"/>
      <c r="O38" s="22"/>
      <c r="P38" s="22"/>
    </row>
    <row r="39" spans="1:16" ht="39" customHeight="1">
      <c r="A39" s="22"/>
      <c r="B39" s="35"/>
      <c r="C39" s="1200" t="s">
        <v>559</v>
      </c>
      <c r="D39" s="1201"/>
      <c r="E39" s="1202"/>
      <c r="F39" s="36">
        <v>0.19</v>
      </c>
      <c r="G39" s="37">
        <v>0.27</v>
      </c>
      <c r="H39" s="37">
        <v>0.2</v>
      </c>
      <c r="I39" s="37">
        <v>0.25</v>
      </c>
      <c r="J39" s="38">
        <v>0.18</v>
      </c>
      <c r="K39" s="22"/>
      <c r="L39" s="22"/>
      <c r="M39" s="22"/>
      <c r="N39" s="22"/>
      <c r="O39" s="22"/>
      <c r="P39" s="22"/>
    </row>
    <row r="40" spans="1:16" ht="39" customHeight="1">
      <c r="A40" s="22"/>
      <c r="B40" s="35"/>
      <c r="C40" s="1200" t="s">
        <v>560</v>
      </c>
      <c r="D40" s="1201"/>
      <c r="E40" s="1202"/>
      <c r="F40" s="36">
        <v>0.04</v>
      </c>
      <c r="G40" s="37">
        <v>0</v>
      </c>
      <c r="H40" s="37">
        <v>0.09</v>
      </c>
      <c r="I40" s="37">
        <v>7.0000000000000007E-2</v>
      </c>
      <c r="J40" s="38">
        <v>0.08</v>
      </c>
      <c r="K40" s="22"/>
      <c r="L40" s="22"/>
      <c r="M40" s="22"/>
      <c r="N40" s="22"/>
      <c r="O40" s="22"/>
      <c r="P40" s="22"/>
    </row>
    <row r="41" spans="1:16" ht="39" customHeight="1">
      <c r="A41" s="22"/>
      <c r="B41" s="35"/>
      <c r="C41" s="1200" t="s">
        <v>561</v>
      </c>
      <c r="D41" s="1201"/>
      <c r="E41" s="1202"/>
      <c r="F41" s="36">
        <v>0.02</v>
      </c>
      <c r="G41" s="37">
        <v>0.01</v>
      </c>
      <c r="H41" s="37">
        <v>0.02</v>
      </c>
      <c r="I41" s="37">
        <v>0.02</v>
      </c>
      <c r="J41" s="38">
        <v>0.05</v>
      </c>
      <c r="K41" s="22"/>
      <c r="L41" s="22"/>
      <c r="M41" s="22"/>
      <c r="N41" s="22"/>
      <c r="O41" s="22"/>
      <c r="P41" s="22"/>
    </row>
    <row r="42" spans="1:16" ht="39" customHeight="1">
      <c r="A42" s="22"/>
      <c r="B42" s="39"/>
      <c r="C42" s="1200" t="s">
        <v>562</v>
      </c>
      <c r="D42" s="1201"/>
      <c r="E42" s="1202"/>
      <c r="F42" s="36" t="s">
        <v>506</v>
      </c>
      <c r="G42" s="37" t="s">
        <v>506</v>
      </c>
      <c r="H42" s="37" t="s">
        <v>506</v>
      </c>
      <c r="I42" s="37" t="s">
        <v>506</v>
      </c>
      <c r="J42" s="38" t="s">
        <v>506</v>
      </c>
      <c r="K42" s="22"/>
      <c r="L42" s="22"/>
      <c r="M42" s="22"/>
      <c r="N42" s="22"/>
      <c r="O42" s="22"/>
      <c r="P42" s="22"/>
    </row>
    <row r="43" spans="1:16" ht="39" customHeight="1" thickBot="1">
      <c r="A43" s="22"/>
      <c r="B43" s="40"/>
      <c r="C43" s="1203" t="s">
        <v>563</v>
      </c>
      <c r="D43" s="1204"/>
      <c r="E43" s="1205"/>
      <c r="F43" s="41">
        <v>0.23</v>
      </c>
      <c r="G43" s="42">
        <v>0.37</v>
      </c>
      <c r="H43" s="42">
        <v>0.05</v>
      </c>
      <c r="I43" s="42">
        <v>0.06</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9p5yj/D26aDVsH3XOnLV94XAkAt4o0SXzLsf1Nxs4mjkvM3afvo/Rn/MjDby9vlVHa5Fh4+qcT1Fgvd1FLjhw==" saltValue="+e0uy1cv9Hc8f9SnrOIi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26" t="s">
        <v>11</v>
      </c>
      <c r="C45" s="1227"/>
      <c r="D45" s="58"/>
      <c r="E45" s="1232" t="s">
        <v>12</v>
      </c>
      <c r="F45" s="1232"/>
      <c r="G45" s="1232"/>
      <c r="H45" s="1232"/>
      <c r="I45" s="1232"/>
      <c r="J45" s="1233"/>
      <c r="K45" s="59">
        <v>7584</v>
      </c>
      <c r="L45" s="60">
        <v>7567</v>
      </c>
      <c r="M45" s="60">
        <v>7484</v>
      </c>
      <c r="N45" s="60">
        <v>7370</v>
      </c>
      <c r="O45" s="61">
        <v>6946</v>
      </c>
      <c r="P45" s="48"/>
      <c r="Q45" s="48"/>
      <c r="R45" s="48"/>
      <c r="S45" s="48"/>
      <c r="T45" s="48"/>
      <c r="U45" s="48"/>
    </row>
    <row r="46" spans="1:21" ht="30.75" customHeight="1">
      <c r="A46" s="48"/>
      <c r="B46" s="1228"/>
      <c r="C46" s="1229"/>
      <c r="D46" s="62"/>
      <c r="E46" s="1210" t="s">
        <v>13</v>
      </c>
      <c r="F46" s="1210"/>
      <c r="G46" s="1210"/>
      <c r="H46" s="1210"/>
      <c r="I46" s="1210"/>
      <c r="J46" s="1211"/>
      <c r="K46" s="63" t="s">
        <v>506</v>
      </c>
      <c r="L46" s="64" t="s">
        <v>506</v>
      </c>
      <c r="M46" s="64" t="s">
        <v>506</v>
      </c>
      <c r="N46" s="64" t="s">
        <v>506</v>
      </c>
      <c r="O46" s="65" t="s">
        <v>506</v>
      </c>
      <c r="P46" s="48"/>
      <c r="Q46" s="48"/>
      <c r="R46" s="48"/>
      <c r="S46" s="48"/>
      <c r="T46" s="48"/>
      <c r="U46" s="48"/>
    </row>
    <row r="47" spans="1:21" ht="30.75" customHeight="1">
      <c r="A47" s="48"/>
      <c r="B47" s="1228"/>
      <c r="C47" s="1229"/>
      <c r="D47" s="62"/>
      <c r="E47" s="1210" t="s">
        <v>14</v>
      </c>
      <c r="F47" s="1210"/>
      <c r="G47" s="1210"/>
      <c r="H47" s="1210"/>
      <c r="I47" s="1210"/>
      <c r="J47" s="1211"/>
      <c r="K47" s="63" t="s">
        <v>506</v>
      </c>
      <c r="L47" s="64" t="s">
        <v>506</v>
      </c>
      <c r="M47" s="64" t="s">
        <v>506</v>
      </c>
      <c r="N47" s="64" t="s">
        <v>506</v>
      </c>
      <c r="O47" s="65" t="s">
        <v>506</v>
      </c>
      <c r="P47" s="48"/>
      <c r="Q47" s="48"/>
      <c r="R47" s="48"/>
      <c r="S47" s="48"/>
      <c r="T47" s="48"/>
      <c r="U47" s="48"/>
    </row>
    <row r="48" spans="1:21" ht="30.75" customHeight="1">
      <c r="A48" s="48"/>
      <c r="B48" s="1228"/>
      <c r="C48" s="1229"/>
      <c r="D48" s="62"/>
      <c r="E48" s="1210" t="s">
        <v>15</v>
      </c>
      <c r="F48" s="1210"/>
      <c r="G48" s="1210"/>
      <c r="H48" s="1210"/>
      <c r="I48" s="1210"/>
      <c r="J48" s="1211"/>
      <c r="K48" s="63">
        <v>2093</v>
      </c>
      <c r="L48" s="64">
        <v>2057</v>
      </c>
      <c r="M48" s="64">
        <v>2038</v>
      </c>
      <c r="N48" s="64">
        <v>2216</v>
      </c>
      <c r="O48" s="65">
        <v>2243</v>
      </c>
      <c r="P48" s="48"/>
      <c r="Q48" s="48"/>
      <c r="R48" s="48"/>
      <c r="S48" s="48"/>
      <c r="T48" s="48"/>
      <c r="U48" s="48"/>
    </row>
    <row r="49" spans="1:21" ht="30.75" customHeight="1">
      <c r="A49" s="48"/>
      <c r="B49" s="1228"/>
      <c r="C49" s="1229"/>
      <c r="D49" s="62"/>
      <c r="E49" s="1210" t="s">
        <v>16</v>
      </c>
      <c r="F49" s="1210"/>
      <c r="G49" s="1210"/>
      <c r="H49" s="1210"/>
      <c r="I49" s="1210"/>
      <c r="J49" s="1211"/>
      <c r="K49" s="63" t="s">
        <v>506</v>
      </c>
      <c r="L49" s="64" t="s">
        <v>506</v>
      </c>
      <c r="M49" s="64" t="s">
        <v>506</v>
      </c>
      <c r="N49" s="64" t="s">
        <v>506</v>
      </c>
      <c r="O49" s="65" t="s">
        <v>506</v>
      </c>
      <c r="P49" s="48"/>
      <c r="Q49" s="48"/>
      <c r="R49" s="48"/>
      <c r="S49" s="48"/>
      <c r="T49" s="48"/>
      <c r="U49" s="48"/>
    </row>
    <row r="50" spans="1:21" ht="30.75" customHeight="1">
      <c r="A50" s="48"/>
      <c r="B50" s="1228"/>
      <c r="C50" s="1229"/>
      <c r="D50" s="62"/>
      <c r="E50" s="1210" t="s">
        <v>17</v>
      </c>
      <c r="F50" s="1210"/>
      <c r="G50" s="1210"/>
      <c r="H50" s="1210"/>
      <c r="I50" s="1210"/>
      <c r="J50" s="1211"/>
      <c r="K50" s="63">
        <v>160</v>
      </c>
      <c r="L50" s="64">
        <v>142</v>
      </c>
      <c r="M50" s="64">
        <v>91</v>
      </c>
      <c r="N50" s="64">
        <v>70</v>
      </c>
      <c r="O50" s="65">
        <v>15</v>
      </c>
      <c r="P50" s="48"/>
      <c r="Q50" s="48"/>
      <c r="R50" s="48"/>
      <c r="S50" s="48"/>
      <c r="T50" s="48"/>
      <c r="U50" s="48"/>
    </row>
    <row r="51" spans="1:21" ht="30.75" customHeight="1">
      <c r="A51" s="48"/>
      <c r="B51" s="1230"/>
      <c r="C51" s="1231"/>
      <c r="D51" s="66"/>
      <c r="E51" s="1210" t="s">
        <v>18</v>
      </c>
      <c r="F51" s="1210"/>
      <c r="G51" s="1210"/>
      <c r="H51" s="1210"/>
      <c r="I51" s="1210"/>
      <c r="J51" s="1211"/>
      <c r="K51" s="63">
        <v>2</v>
      </c>
      <c r="L51" s="64">
        <v>1</v>
      </c>
      <c r="M51" s="64">
        <v>0</v>
      </c>
      <c r="N51" s="64">
        <v>0</v>
      </c>
      <c r="O51" s="65">
        <v>0</v>
      </c>
      <c r="P51" s="48"/>
      <c r="Q51" s="48"/>
      <c r="R51" s="48"/>
      <c r="S51" s="48"/>
      <c r="T51" s="48"/>
      <c r="U51" s="48"/>
    </row>
    <row r="52" spans="1:21" ht="30.75" customHeight="1">
      <c r="A52" s="48"/>
      <c r="B52" s="1208" t="s">
        <v>19</v>
      </c>
      <c r="C52" s="1209"/>
      <c r="D52" s="66"/>
      <c r="E52" s="1210" t="s">
        <v>20</v>
      </c>
      <c r="F52" s="1210"/>
      <c r="G52" s="1210"/>
      <c r="H52" s="1210"/>
      <c r="I52" s="1210"/>
      <c r="J52" s="1211"/>
      <c r="K52" s="63">
        <v>6752</v>
      </c>
      <c r="L52" s="64">
        <v>6740</v>
      </c>
      <c r="M52" s="64">
        <v>6681</v>
      </c>
      <c r="N52" s="64">
        <v>6731</v>
      </c>
      <c r="O52" s="65">
        <v>6489</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3087</v>
      </c>
      <c r="L53" s="69">
        <v>3027</v>
      </c>
      <c r="M53" s="69">
        <v>2932</v>
      </c>
      <c r="N53" s="69">
        <v>2925</v>
      </c>
      <c r="O53" s="70">
        <v>2715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c r="B57" s="1216" t="s">
        <v>25</v>
      </c>
      <c r="C57" s="1217"/>
      <c r="D57" s="1220" t="s">
        <v>26</v>
      </c>
      <c r="E57" s="1221"/>
      <c r="F57" s="1221"/>
      <c r="G57" s="1221"/>
      <c r="H57" s="1221"/>
      <c r="I57" s="1221"/>
      <c r="J57" s="1222"/>
      <c r="K57" s="82" t="s">
        <v>592</v>
      </c>
      <c r="L57" s="83" t="s">
        <v>592</v>
      </c>
      <c r="M57" s="83" t="s">
        <v>592</v>
      </c>
      <c r="N57" s="83" t="s">
        <v>592</v>
      </c>
      <c r="O57" s="84" t="s">
        <v>592</v>
      </c>
    </row>
    <row r="58" spans="1:21" ht="31.5" customHeight="1" thickBot="1">
      <c r="B58" s="1218"/>
      <c r="C58" s="1219"/>
      <c r="D58" s="1223" t="s">
        <v>27</v>
      </c>
      <c r="E58" s="1224"/>
      <c r="F58" s="1224"/>
      <c r="G58" s="1224"/>
      <c r="H58" s="1224"/>
      <c r="I58" s="1224"/>
      <c r="J58" s="1225"/>
      <c r="K58" s="85" t="s">
        <v>592</v>
      </c>
      <c r="L58" s="86" t="s">
        <v>592</v>
      </c>
      <c r="M58" s="86" t="s">
        <v>592</v>
      </c>
      <c r="N58" s="86" t="s">
        <v>592</v>
      </c>
      <c r="O58" s="87" t="s">
        <v>592</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ive2sNdkdqtqpqhGgn00bdlg1PIn7FBm35fIefiwbv1my1MbeMFE4gtKNVT9b+tDElTZGqPC/N7UGo3ncthzQ==" saltValue="FBTTn/u0TR94z94tzFLS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547</v>
      </c>
      <c r="J40" s="99" t="s">
        <v>548</v>
      </c>
      <c r="K40" s="99" t="s">
        <v>549</v>
      </c>
      <c r="L40" s="99" t="s">
        <v>550</v>
      </c>
      <c r="M40" s="100" t="s">
        <v>551</v>
      </c>
    </row>
    <row r="41" spans="2:13" ht="27.75" customHeight="1">
      <c r="B41" s="1246" t="s">
        <v>30</v>
      </c>
      <c r="C41" s="1247"/>
      <c r="D41" s="101"/>
      <c r="E41" s="1248" t="s">
        <v>31</v>
      </c>
      <c r="F41" s="1248"/>
      <c r="G41" s="1248"/>
      <c r="H41" s="1249"/>
      <c r="I41" s="102">
        <v>61615</v>
      </c>
      <c r="J41" s="103">
        <v>61129</v>
      </c>
      <c r="K41" s="103">
        <v>59287</v>
      </c>
      <c r="L41" s="103">
        <v>58439</v>
      </c>
      <c r="M41" s="104">
        <v>57801</v>
      </c>
    </row>
    <row r="42" spans="2:13" ht="27.75" customHeight="1">
      <c r="B42" s="1236"/>
      <c r="C42" s="1237"/>
      <c r="D42" s="105"/>
      <c r="E42" s="1240" t="s">
        <v>32</v>
      </c>
      <c r="F42" s="1240"/>
      <c r="G42" s="1240"/>
      <c r="H42" s="1241"/>
      <c r="I42" s="106">
        <v>369</v>
      </c>
      <c r="J42" s="107">
        <v>235</v>
      </c>
      <c r="K42" s="107">
        <v>149</v>
      </c>
      <c r="L42" s="107">
        <v>85</v>
      </c>
      <c r="M42" s="108">
        <v>72</v>
      </c>
    </row>
    <row r="43" spans="2:13" ht="27.75" customHeight="1">
      <c r="B43" s="1236"/>
      <c r="C43" s="1237"/>
      <c r="D43" s="105"/>
      <c r="E43" s="1240" t="s">
        <v>33</v>
      </c>
      <c r="F43" s="1240"/>
      <c r="G43" s="1240"/>
      <c r="H43" s="1241"/>
      <c r="I43" s="106">
        <v>28156</v>
      </c>
      <c r="J43" s="107">
        <v>27851</v>
      </c>
      <c r="K43" s="107">
        <v>28542</v>
      </c>
      <c r="L43" s="107">
        <v>27978</v>
      </c>
      <c r="M43" s="108">
        <v>27705</v>
      </c>
    </row>
    <row r="44" spans="2:13" ht="27.75" customHeight="1">
      <c r="B44" s="1236"/>
      <c r="C44" s="1237"/>
      <c r="D44" s="105"/>
      <c r="E44" s="1240" t="s">
        <v>34</v>
      </c>
      <c r="F44" s="1240"/>
      <c r="G44" s="1240"/>
      <c r="H44" s="1241"/>
      <c r="I44" s="106" t="s">
        <v>506</v>
      </c>
      <c r="J44" s="107" t="s">
        <v>506</v>
      </c>
      <c r="K44" s="107" t="s">
        <v>506</v>
      </c>
      <c r="L44" s="107" t="s">
        <v>506</v>
      </c>
      <c r="M44" s="108" t="s">
        <v>506</v>
      </c>
    </row>
    <row r="45" spans="2:13" ht="27.75" customHeight="1">
      <c r="B45" s="1236"/>
      <c r="C45" s="1237"/>
      <c r="D45" s="105"/>
      <c r="E45" s="1240" t="s">
        <v>35</v>
      </c>
      <c r="F45" s="1240"/>
      <c r="G45" s="1240"/>
      <c r="H45" s="1241"/>
      <c r="I45" s="106">
        <v>10617</v>
      </c>
      <c r="J45" s="107">
        <v>10161</v>
      </c>
      <c r="K45" s="107">
        <v>10244</v>
      </c>
      <c r="L45" s="107">
        <v>10211</v>
      </c>
      <c r="M45" s="108">
        <v>9702</v>
      </c>
    </row>
    <row r="46" spans="2:13" ht="27.75" customHeight="1">
      <c r="B46" s="1236"/>
      <c r="C46" s="1237"/>
      <c r="D46" s="109"/>
      <c r="E46" s="1240" t="s">
        <v>36</v>
      </c>
      <c r="F46" s="1240"/>
      <c r="G46" s="1240"/>
      <c r="H46" s="1241"/>
      <c r="I46" s="106">
        <v>4</v>
      </c>
      <c r="J46" s="107">
        <v>2</v>
      </c>
      <c r="K46" s="107" t="s">
        <v>506</v>
      </c>
      <c r="L46" s="107" t="s">
        <v>506</v>
      </c>
      <c r="M46" s="108" t="s">
        <v>506</v>
      </c>
    </row>
    <row r="47" spans="2:13" ht="27.75" customHeight="1">
      <c r="B47" s="1236"/>
      <c r="C47" s="1237"/>
      <c r="D47" s="110"/>
      <c r="E47" s="1250" t="s">
        <v>37</v>
      </c>
      <c r="F47" s="1251"/>
      <c r="G47" s="1251"/>
      <c r="H47" s="1252"/>
      <c r="I47" s="106" t="s">
        <v>506</v>
      </c>
      <c r="J47" s="107" t="s">
        <v>506</v>
      </c>
      <c r="K47" s="107" t="s">
        <v>506</v>
      </c>
      <c r="L47" s="107" t="s">
        <v>506</v>
      </c>
      <c r="M47" s="108" t="s">
        <v>506</v>
      </c>
    </row>
    <row r="48" spans="2:13" ht="27.75" customHeight="1">
      <c r="B48" s="1236"/>
      <c r="C48" s="1237"/>
      <c r="D48" s="105"/>
      <c r="E48" s="1240" t="s">
        <v>38</v>
      </c>
      <c r="F48" s="1240"/>
      <c r="G48" s="1240"/>
      <c r="H48" s="1241"/>
      <c r="I48" s="106" t="s">
        <v>506</v>
      </c>
      <c r="J48" s="107" t="s">
        <v>506</v>
      </c>
      <c r="K48" s="107" t="s">
        <v>506</v>
      </c>
      <c r="L48" s="107" t="s">
        <v>506</v>
      </c>
      <c r="M48" s="108" t="s">
        <v>506</v>
      </c>
    </row>
    <row r="49" spans="2:13" ht="27.75" customHeight="1">
      <c r="B49" s="1238"/>
      <c r="C49" s="1239"/>
      <c r="D49" s="105"/>
      <c r="E49" s="1240" t="s">
        <v>39</v>
      </c>
      <c r="F49" s="1240"/>
      <c r="G49" s="1240"/>
      <c r="H49" s="1241"/>
      <c r="I49" s="106" t="s">
        <v>506</v>
      </c>
      <c r="J49" s="107" t="s">
        <v>506</v>
      </c>
      <c r="K49" s="107" t="s">
        <v>506</v>
      </c>
      <c r="L49" s="107" t="s">
        <v>506</v>
      </c>
      <c r="M49" s="108" t="s">
        <v>506</v>
      </c>
    </row>
    <row r="50" spans="2:13" ht="27.75" customHeight="1">
      <c r="B50" s="1234" t="s">
        <v>40</v>
      </c>
      <c r="C50" s="1235"/>
      <c r="D50" s="111"/>
      <c r="E50" s="1240" t="s">
        <v>41</v>
      </c>
      <c r="F50" s="1240"/>
      <c r="G50" s="1240"/>
      <c r="H50" s="1241"/>
      <c r="I50" s="106">
        <v>13104</v>
      </c>
      <c r="J50" s="107">
        <v>14862</v>
      </c>
      <c r="K50" s="107">
        <v>15189</v>
      </c>
      <c r="L50" s="107">
        <v>12437</v>
      </c>
      <c r="M50" s="108">
        <v>12750</v>
      </c>
    </row>
    <row r="51" spans="2:13" ht="27.75" customHeight="1">
      <c r="B51" s="1236"/>
      <c r="C51" s="1237"/>
      <c r="D51" s="105"/>
      <c r="E51" s="1240" t="s">
        <v>42</v>
      </c>
      <c r="F51" s="1240"/>
      <c r="G51" s="1240"/>
      <c r="H51" s="1241"/>
      <c r="I51" s="106">
        <v>1282</v>
      </c>
      <c r="J51" s="107">
        <v>1177</v>
      </c>
      <c r="K51" s="107">
        <v>1005</v>
      </c>
      <c r="L51" s="107">
        <v>925</v>
      </c>
      <c r="M51" s="108">
        <v>845</v>
      </c>
    </row>
    <row r="52" spans="2:13" ht="27.75" customHeight="1">
      <c r="B52" s="1238"/>
      <c r="C52" s="1239"/>
      <c r="D52" s="105"/>
      <c r="E52" s="1240" t="s">
        <v>43</v>
      </c>
      <c r="F52" s="1240"/>
      <c r="G52" s="1240"/>
      <c r="H52" s="1241"/>
      <c r="I52" s="106">
        <v>56017</v>
      </c>
      <c r="J52" s="107">
        <v>56377</v>
      </c>
      <c r="K52" s="107">
        <v>56641</v>
      </c>
      <c r="L52" s="107">
        <v>56979</v>
      </c>
      <c r="M52" s="108">
        <v>55769</v>
      </c>
    </row>
    <row r="53" spans="2:13" ht="27.75" customHeight="1" thickBot="1">
      <c r="B53" s="1242" t="s">
        <v>44</v>
      </c>
      <c r="C53" s="1243"/>
      <c r="D53" s="112"/>
      <c r="E53" s="1244" t="s">
        <v>45</v>
      </c>
      <c r="F53" s="1244"/>
      <c r="G53" s="1244"/>
      <c r="H53" s="1245"/>
      <c r="I53" s="113">
        <v>30358</v>
      </c>
      <c r="J53" s="114">
        <v>26962</v>
      </c>
      <c r="K53" s="114">
        <v>25386</v>
      </c>
      <c r="L53" s="114">
        <v>26371</v>
      </c>
      <c r="M53" s="115">
        <v>25916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rNAzgjrF5Y7iG9ZIDetLPiH6d3KGKONuP0AAwMJ++XsUwpp0gzH04nkSc67ohz/AHk0nUEqaTVPD0CcqnNLwA==" saltValue="Ya7IIpB/q+za+Gygh1Te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549</v>
      </c>
      <c r="G54" s="124" t="s">
        <v>550</v>
      </c>
      <c r="H54" s="125" t="s">
        <v>551</v>
      </c>
    </row>
    <row r="55" spans="2:8" ht="52.5" customHeight="1">
      <c r="B55" s="126"/>
      <c r="C55" s="1261" t="s">
        <v>48</v>
      </c>
      <c r="D55" s="1261"/>
      <c r="E55" s="1262"/>
      <c r="F55" s="127">
        <v>9547</v>
      </c>
      <c r="G55" s="127">
        <v>7178</v>
      </c>
      <c r="H55" s="128">
        <v>7740</v>
      </c>
    </row>
    <row r="56" spans="2:8" ht="52.5" customHeight="1">
      <c r="B56" s="129"/>
      <c r="C56" s="1263" t="s">
        <v>49</v>
      </c>
      <c r="D56" s="1263"/>
      <c r="E56" s="1264"/>
      <c r="F56" s="130">
        <v>2435</v>
      </c>
      <c r="G56" s="130">
        <v>2054</v>
      </c>
      <c r="H56" s="131">
        <v>1802</v>
      </c>
    </row>
    <row r="57" spans="2:8" ht="53.25" customHeight="1">
      <c r="B57" s="129"/>
      <c r="C57" s="1265" t="s">
        <v>50</v>
      </c>
      <c r="D57" s="1265"/>
      <c r="E57" s="1266"/>
      <c r="F57" s="132">
        <v>11312</v>
      </c>
      <c r="G57" s="132">
        <v>11123</v>
      </c>
      <c r="H57" s="133">
        <v>10275</v>
      </c>
    </row>
    <row r="58" spans="2:8" ht="45.75" customHeight="1">
      <c r="B58" s="134"/>
      <c r="C58" s="1253" t="s">
        <v>593</v>
      </c>
      <c r="D58" s="1254"/>
      <c r="E58" s="1255"/>
      <c r="F58" s="135">
        <v>7253</v>
      </c>
      <c r="G58" s="135">
        <v>7256</v>
      </c>
      <c r="H58" s="136">
        <v>6653</v>
      </c>
    </row>
    <row r="59" spans="2:8" ht="45.75" customHeight="1">
      <c r="B59" s="134"/>
      <c r="C59" s="1253" t="s">
        <v>594</v>
      </c>
      <c r="D59" s="1254"/>
      <c r="E59" s="1255"/>
      <c r="F59" s="135">
        <v>2074</v>
      </c>
      <c r="G59" s="135">
        <v>1924</v>
      </c>
      <c r="H59" s="136">
        <v>1767</v>
      </c>
    </row>
    <row r="60" spans="2:8" ht="45.75" customHeight="1">
      <c r="B60" s="134"/>
      <c r="C60" s="1253" t="s">
        <v>595</v>
      </c>
      <c r="D60" s="1254"/>
      <c r="E60" s="1255"/>
      <c r="F60" s="135">
        <v>826</v>
      </c>
      <c r="G60" s="135">
        <v>703</v>
      </c>
      <c r="H60" s="136">
        <v>577</v>
      </c>
    </row>
    <row r="61" spans="2:8" ht="45.75" customHeight="1">
      <c r="B61" s="134"/>
      <c r="C61" s="1253" t="s">
        <v>596</v>
      </c>
      <c r="D61" s="1254"/>
      <c r="E61" s="1255"/>
      <c r="F61" s="135">
        <v>357</v>
      </c>
      <c r="G61" s="135">
        <v>353</v>
      </c>
      <c r="H61" s="136">
        <v>350</v>
      </c>
    </row>
    <row r="62" spans="2:8" ht="45.75" customHeight="1" thickBot="1">
      <c r="B62" s="137"/>
      <c r="C62" s="1256" t="s">
        <v>597</v>
      </c>
      <c r="D62" s="1257"/>
      <c r="E62" s="1258"/>
      <c r="F62" s="138">
        <v>21</v>
      </c>
      <c r="G62" s="138">
        <v>121</v>
      </c>
      <c r="H62" s="139">
        <v>221</v>
      </c>
    </row>
    <row r="63" spans="2:8" ht="52.5" customHeight="1" thickBot="1">
      <c r="B63" s="140"/>
      <c r="C63" s="1259" t="s">
        <v>51</v>
      </c>
      <c r="D63" s="1259"/>
      <c r="E63" s="1260"/>
      <c r="F63" s="141">
        <v>23295</v>
      </c>
      <c r="G63" s="141">
        <v>20355</v>
      </c>
      <c r="H63" s="142">
        <v>19817</v>
      </c>
    </row>
    <row r="64" spans="2:8" ht="15" customHeight="1"/>
    <row r="65" ht="0" hidden="1" customHeight="1"/>
    <row r="66" ht="0" hidden="1" customHeight="1"/>
  </sheetData>
  <sheetProtection algorithmName="SHA-512" hashValue="4DfgohIwjWU8Xx+mgG2sNZlyv0WWIMi/VG3WtI/cV3ZMXrNjPVIwBCJSb6xBEx8Vraf8wDH5jtWry94PgS61KA==" saltValue="Vo26Wtgu/i1LQGzux2uy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544</v>
      </c>
      <c r="G2" s="156"/>
      <c r="H2" s="157"/>
    </row>
    <row r="3" spans="1:8">
      <c r="A3" s="153" t="s">
        <v>537</v>
      </c>
      <c r="B3" s="158"/>
      <c r="C3" s="159"/>
      <c r="D3" s="160">
        <v>199917</v>
      </c>
      <c r="E3" s="161"/>
      <c r="F3" s="162">
        <v>66255</v>
      </c>
      <c r="G3" s="163"/>
      <c r="H3" s="164"/>
    </row>
    <row r="4" spans="1:8">
      <c r="A4" s="165"/>
      <c r="B4" s="166"/>
      <c r="C4" s="167"/>
      <c r="D4" s="168">
        <v>119083</v>
      </c>
      <c r="E4" s="169"/>
      <c r="F4" s="170">
        <v>31822</v>
      </c>
      <c r="G4" s="171"/>
      <c r="H4" s="172"/>
    </row>
    <row r="5" spans="1:8">
      <c r="A5" s="153" t="s">
        <v>539</v>
      </c>
      <c r="B5" s="158"/>
      <c r="C5" s="159"/>
      <c r="D5" s="160">
        <v>138318</v>
      </c>
      <c r="E5" s="161"/>
      <c r="F5" s="162">
        <v>92247</v>
      </c>
      <c r="G5" s="163"/>
      <c r="H5" s="164"/>
    </row>
    <row r="6" spans="1:8">
      <c r="A6" s="165"/>
      <c r="B6" s="166"/>
      <c r="C6" s="167"/>
      <c r="D6" s="168">
        <v>100836</v>
      </c>
      <c r="E6" s="169"/>
      <c r="F6" s="170">
        <v>37204</v>
      </c>
      <c r="G6" s="171"/>
      <c r="H6" s="172"/>
    </row>
    <row r="7" spans="1:8">
      <c r="A7" s="153" t="s">
        <v>540</v>
      </c>
      <c r="B7" s="158"/>
      <c r="C7" s="159"/>
      <c r="D7" s="160">
        <v>125303</v>
      </c>
      <c r="E7" s="161"/>
      <c r="F7" s="162">
        <v>67319</v>
      </c>
      <c r="G7" s="163"/>
      <c r="H7" s="164"/>
    </row>
    <row r="8" spans="1:8">
      <c r="A8" s="165"/>
      <c r="B8" s="166"/>
      <c r="C8" s="167"/>
      <c r="D8" s="168">
        <v>90633</v>
      </c>
      <c r="E8" s="169"/>
      <c r="F8" s="170">
        <v>38101</v>
      </c>
      <c r="G8" s="171"/>
      <c r="H8" s="172"/>
    </row>
    <row r="9" spans="1:8">
      <c r="A9" s="153" t="s">
        <v>541</v>
      </c>
      <c r="B9" s="158"/>
      <c r="C9" s="159"/>
      <c r="D9" s="160">
        <v>148983</v>
      </c>
      <c r="E9" s="161"/>
      <c r="F9" s="162">
        <v>70615</v>
      </c>
      <c r="G9" s="163"/>
      <c r="H9" s="164"/>
    </row>
    <row r="10" spans="1:8">
      <c r="A10" s="165"/>
      <c r="B10" s="166"/>
      <c r="C10" s="167"/>
      <c r="D10" s="168">
        <v>114796</v>
      </c>
      <c r="E10" s="169"/>
      <c r="F10" s="170">
        <v>37382</v>
      </c>
      <c r="G10" s="171"/>
      <c r="H10" s="172"/>
    </row>
    <row r="11" spans="1:8">
      <c r="A11" s="153" t="s">
        <v>542</v>
      </c>
      <c r="B11" s="158"/>
      <c r="C11" s="159"/>
      <c r="D11" s="160">
        <v>131569</v>
      </c>
      <c r="E11" s="161"/>
      <c r="F11" s="162">
        <v>69185</v>
      </c>
      <c r="G11" s="163"/>
      <c r="H11" s="164"/>
    </row>
    <row r="12" spans="1:8">
      <c r="A12" s="165"/>
      <c r="B12" s="166"/>
      <c r="C12" s="173"/>
      <c r="D12" s="168">
        <v>93172</v>
      </c>
      <c r="E12" s="169"/>
      <c r="F12" s="170">
        <v>38519</v>
      </c>
      <c r="G12" s="171"/>
      <c r="H12" s="172"/>
    </row>
    <row r="13" spans="1:8">
      <c r="A13" s="153"/>
      <c r="B13" s="158"/>
      <c r="C13" s="174"/>
      <c r="D13" s="175">
        <v>148818</v>
      </c>
      <c r="E13" s="176"/>
      <c r="F13" s="177">
        <v>73124</v>
      </c>
      <c r="G13" s="178"/>
      <c r="H13" s="164"/>
    </row>
    <row r="14" spans="1:8">
      <c r="A14" s="165"/>
      <c r="B14" s="166"/>
      <c r="C14" s="167"/>
      <c r="D14" s="168">
        <v>103704</v>
      </c>
      <c r="E14" s="169"/>
      <c r="F14" s="170">
        <v>36606</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3.1</v>
      </c>
      <c r="C19" s="179">
        <f>ROUND(VALUE(SUBSTITUTE(実質収支比率等に係る経年分析!G$48,"▲","-")),2)</f>
        <v>3.35</v>
      </c>
      <c r="D19" s="179">
        <f>ROUND(VALUE(SUBSTITUTE(実質収支比率等に係る経年分析!H$48,"▲","-")),2)</f>
        <v>3.6</v>
      </c>
      <c r="E19" s="179">
        <f>ROUND(VALUE(SUBSTITUTE(実質収支比率等に係る経年分析!I$48,"▲","-")),2)</f>
        <v>5.15</v>
      </c>
      <c r="F19" s="179">
        <f>ROUND(VALUE(SUBSTITUTE(実質収支比率等に係る経年分析!J$48,"▲","-")),2)</f>
        <v>4.3600000000000003</v>
      </c>
    </row>
    <row r="20" spans="1:11">
      <c r="A20" s="179" t="s">
        <v>55</v>
      </c>
      <c r="B20" s="179">
        <f>ROUND(VALUE(SUBSTITUTE(実質収支比率等に係る経年分析!F$47,"▲","-")),2)</f>
        <v>27.16</v>
      </c>
      <c r="C20" s="179">
        <f>ROUND(VALUE(SUBSTITUTE(実質収支比率等に係る経年分析!G$47,"▲","-")),2)</f>
        <v>30.44</v>
      </c>
      <c r="D20" s="179">
        <f>ROUND(VALUE(SUBSTITUTE(実質収支比率等に係る経年分析!H$47,"▲","-")),2)</f>
        <v>33.869999999999997</v>
      </c>
      <c r="E20" s="179">
        <f>ROUND(VALUE(SUBSTITUTE(実質収支比率等に係る経年分析!I$47,"▲","-")),2)</f>
        <v>26.43</v>
      </c>
      <c r="F20" s="179">
        <f>ROUND(VALUE(SUBSTITUTE(実質収支比率等に係る経年分析!J$47,"▲","-")),2)</f>
        <v>29.02</v>
      </c>
    </row>
    <row r="21" spans="1:11">
      <c r="A21" s="179" t="s">
        <v>56</v>
      </c>
      <c r="B21" s="179">
        <f>IF(ISNUMBER(VALUE(SUBSTITUTE(実質収支比率等に係る経年分析!F$49,"▲","-"))),ROUND(VALUE(SUBSTITUTE(実質収支比率等に係る経年分析!F$49,"▲","-")),2),NA())</f>
        <v>-3.3</v>
      </c>
      <c r="C21" s="179">
        <f>IF(ISNUMBER(VALUE(SUBSTITUTE(実質収支比率等に係る経年分析!G$49,"▲","-"))),ROUND(VALUE(SUBSTITUTE(実質収支比率等に係る経年分析!G$49,"▲","-")),2),NA())</f>
        <v>3.47</v>
      </c>
      <c r="D21" s="179">
        <f>IF(ISNUMBER(VALUE(SUBSTITUTE(実質収支比率等に係る経年分析!H$49,"▲","-"))),ROUND(VALUE(SUBSTITUTE(実質収支比率等に係る経年分析!H$49,"▲","-")),2),NA())</f>
        <v>2.36</v>
      </c>
      <c r="E21" s="179">
        <f>IF(ISNUMBER(VALUE(SUBSTITUTE(実質収支比率等に係る経年分析!I$49,"▲","-"))),ROUND(VALUE(SUBSTITUTE(実質収支比率等に係る経年分析!I$49,"▲","-")),2),NA())</f>
        <v>-7.31</v>
      </c>
      <c r="F21" s="179">
        <f>IF(ISNUMBER(VALUE(SUBSTITUTE(実質収支比率等に係る経年分析!J$49,"▲","-"))),ROUND(VALUE(SUBSTITUTE(実質収支比率等に係る経年分析!J$49,"▲","-")),2),NA())</f>
        <v>1.23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0.04</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歌代の里特別会計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c r="A30" s="180" t="str">
        <f>IF(連結実質赤字比率に係る赤字・黒字の構成分析!C$40="",NA(),連結実質赤字比率に係る赤字・黒字の構成分析!C$40)</f>
        <v>すこやか両津特別会計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c r="A31" s="180" t="str">
        <f>IF(連結実質赤字比率に係る赤字・黒字の構成分析!C$39="",NA(),連結実質赤字比率に係る赤字・黒字の構成分析!C$39)</f>
        <v>下水道特別会計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0.18</v>
      </c>
    </row>
    <row r="32" spans="1:11">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1.1200000000000001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1.58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0.64</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1.1200000000000001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1.63</v>
      </c>
    </row>
    <row r="34" spans="1:16">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3.52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3.69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3.73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3.46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3.51</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3.09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3.34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5.14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4.3600000000000003</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4.29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4.6399999999999997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5.09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6.56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7.97</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6752</v>
      </c>
      <c r="E42" s="181"/>
      <c r="F42" s="181"/>
      <c r="G42" s="181">
        <f>'実質公債費比率（分子）の構造'!L$52</f>
        <v>6740</v>
      </c>
      <c r="H42" s="181"/>
      <c r="I42" s="181"/>
      <c r="J42" s="181">
        <f>'実質公債費比率（分子）の構造'!M$52</f>
        <v>6681</v>
      </c>
      <c r="K42" s="181"/>
      <c r="L42" s="181"/>
      <c r="M42" s="181">
        <f>'実質公債費比率（分子）の構造'!N$52</f>
        <v>6731</v>
      </c>
      <c r="N42" s="181"/>
      <c r="O42" s="181"/>
      <c r="P42" s="181">
        <f>'実質公債費比率（分子）の構造'!O$52</f>
        <v>6489</v>
      </c>
    </row>
    <row r="43" spans="1:16">
      <c r="A43" s="181" t="s">
        <v>64</v>
      </c>
      <c r="B43" s="181">
        <f>'実質公債費比率（分子）の構造'!K$51</f>
        <v>2</v>
      </c>
      <c r="C43" s="181"/>
      <c r="D43" s="181"/>
      <c r="E43" s="181">
        <f>'実質公債費比率（分子）の構造'!L$51</f>
        <v>1</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160</v>
      </c>
      <c r="C44" s="181"/>
      <c r="D44" s="181"/>
      <c r="E44" s="181">
        <f>'実質公債費比率（分子）の構造'!L$50</f>
        <v>142</v>
      </c>
      <c r="F44" s="181"/>
      <c r="G44" s="181"/>
      <c r="H44" s="181">
        <f>'実質公債費比率（分子）の構造'!M$50</f>
        <v>91</v>
      </c>
      <c r="I44" s="181"/>
      <c r="J44" s="181"/>
      <c r="K44" s="181">
        <f>'実質公債費比率（分子）の構造'!N$50</f>
        <v>70</v>
      </c>
      <c r="L44" s="181"/>
      <c r="M44" s="181"/>
      <c r="N44" s="181">
        <f>'実質公債費比率（分子）の構造'!O$50</f>
        <v>15</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2093</v>
      </c>
      <c r="C46" s="181"/>
      <c r="D46" s="181"/>
      <c r="E46" s="181">
        <f>'実質公債費比率（分子）の構造'!L$48</f>
        <v>2057</v>
      </c>
      <c r="F46" s="181"/>
      <c r="G46" s="181"/>
      <c r="H46" s="181">
        <f>'実質公債費比率（分子）の構造'!M$48</f>
        <v>2038</v>
      </c>
      <c r="I46" s="181"/>
      <c r="J46" s="181"/>
      <c r="K46" s="181">
        <f>'実質公債費比率（分子）の構造'!N$48</f>
        <v>2216</v>
      </c>
      <c r="L46" s="181"/>
      <c r="M46" s="181"/>
      <c r="N46" s="181">
        <f>'実質公債費比率（分子）の構造'!O$48</f>
        <v>2243</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7584</v>
      </c>
      <c r="C49" s="181"/>
      <c r="D49" s="181"/>
      <c r="E49" s="181">
        <f>'実質公債費比率（分子）の構造'!L$45</f>
        <v>7567</v>
      </c>
      <c r="F49" s="181"/>
      <c r="G49" s="181"/>
      <c r="H49" s="181">
        <f>'実質公債費比率（分子）の構造'!M$45</f>
        <v>7484</v>
      </c>
      <c r="I49" s="181"/>
      <c r="J49" s="181"/>
      <c r="K49" s="181">
        <f>'実質公債費比率（分子）の構造'!N$45</f>
        <v>7370</v>
      </c>
      <c r="L49" s="181"/>
      <c r="M49" s="181"/>
      <c r="N49" s="181">
        <f>'実質公債費比率（分子）の構造'!O$45</f>
        <v>6946</v>
      </c>
      <c r="O49" s="181"/>
      <c r="P49" s="181"/>
    </row>
    <row r="50" spans="1:16">
      <c r="A50" s="181" t="s">
        <v>71</v>
      </c>
      <c r="B50" s="181" t="e">
        <f>NA()</f>
        <v>#N/A</v>
      </c>
      <c r="C50" s="181">
        <f>IF(ISNUMBER('実質公債費比率（分子）の構造'!K$53),'実質公債費比率（分子）の構造'!K$53,NA())</f>
        <v>3087</v>
      </c>
      <c r="D50" s="181" t="e">
        <f>NA()</f>
        <v>#N/A</v>
      </c>
      <c r="E50" s="181" t="e">
        <f>NA()</f>
        <v>#N/A</v>
      </c>
      <c r="F50" s="181">
        <f>IF(ISNUMBER('実質公債費比率（分子）の構造'!L$53),'実質公債費比率（分子）の構造'!L$53,NA())</f>
        <v>3027</v>
      </c>
      <c r="G50" s="181" t="e">
        <f>NA()</f>
        <v>#N/A</v>
      </c>
      <c r="H50" s="181" t="e">
        <f>NA()</f>
        <v>#N/A</v>
      </c>
      <c r="I50" s="181">
        <f>IF(ISNUMBER('実質公債費比率（分子）の構造'!M$53),'実質公債費比率（分子）の構造'!M$53,NA())</f>
        <v>2932</v>
      </c>
      <c r="J50" s="181" t="e">
        <f>NA()</f>
        <v>#N/A</v>
      </c>
      <c r="K50" s="181" t="e">
        <f>NA()</f>
        <v>#N/A</v>
      </c>
      <c r="L50" s="181">
        <f>IF(ISNUMBER('実質公債費比率（分子）の構造'!N$53),'実質公債費比率（分子）の構造'!N$53,NA())</f>
        <v>2925</v>
      </c>
      <c r="M50" s="181" t="e">
        <f>NA()</f>
        <v>#N/A</v>
      </c>
      <c r="N50" s="181" t="e">
        <f>NA()</f>
        <v>#N/A</v>
      </c>
      <c r="O50" s="181">
        <f>IF(ISNUMBER('実質公債費比率（分子）の構造'!O$53),'実質公債費比率（分子）の構造'!O$53,NA())</f>
        <v>2715</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56017</v>
      </c>
      <c r="E56" s="180"/>
      <c r="F56" s="180"/>
      <c r="G56" s="180">
        <f>'将来負担比率（分子）の構造'!J$52</f>
        <v>56377</v>
      </c>
      <c r="H56" s="180"/>
      <c r="I56" s="180"/>
      <c r="J56" s="180">
        <f>'将来負担比率（分子）の構造'!K$52</f>
        <v>56641</v>
      </c>
      <c r="K56" s="180"/>
      <c r="L56" s="180"/>
      <c r="M56" s="180">
        <f>'将来負担比率（分子）の構造'!L$52</f>
        <v>56979</v>
      </c>
      <c r="N56" s="180"/>
      <c r="O56" s="180"/>
      <c r="P56" s="180">
        <f>'将来負担比率（分子）の構造'!M$52</f>
        <v>55769</v>
      </c>
    </row>
    <row r="57" spans="1:16">
      <c r="A57" s="180" t="s">
        <v>42</v>
      </c>
      <c r="B57" s="180"/>
      <c r="C57" s="180"/>
      <c r="D57" s="180">
        <f>'将来負担比率（分子）の構造'!I$51</f>
        <v>1282</v>
      </c>
      <c r="E57" s="180"/>
      <c r="F57" s="180"/>
      <c r="G57" s="180">
        <f>'将来負担比率（分子）の構造'!J$51</f>
        <v>1177</v>
      </c>
      <c r="H57" s="180"/>
      <c r="I57" s="180"/>
      <c r="J57" s="180">
        <f>'将来負担比率（分子）の構造'!K$51</f>
        <v>1005</v>
      </c>
      <c r="K57" s="180"/>
      <c r="L57" s="180"/>
      <c r="M57" s="180">
        <f>'将来負担比率（分子）の構造'!L$51</f>
        <v>925</v>
      </c>
      <c r="N57" s="180"/>
      <c r="O57" s="180"/>
      <c r="P57" s="180">
        <f>'将来負担比率（分子）の構造'!M$51</f>
        <v>845</v>
      </c>
    </row>
    <row r="58" spans="1:16">
      <c r="A58" s="180" t="s">
        <v>41</v>
      </c>
      <c r="B58" s="180"/>
      <c r="C58" s="180"/>
      <c r="D58" s="180">
        <f>'将来負担比率（分子）の構造'!I$50</f>
        <v>13104</v>
      </c>
      <c r="E58" s="180"/>
      <c r="F58" s="180"/>
      <c r="G58" s="180">
        <f>'将来負担比率（分子）の構造'!J$50</f>
        <v>14862</v>
      </c>
      <c r="H58" s="180"/>
      <c r="I58" s="180"/>
      <c r="J58" s="180">
        <f>'将来負担比率（分子）の構造'!K$50</f>
        <v>15189</v>
      </c>
      <c r="K58" s="180"/>
      <c r="L58" s="180"/>
      <c r="M58" s="180">
        <f>'将来負担比率（分子）の構造'!L$50</f>
        <v>12437</v>
      </c>
      <c r="N58" s="180"/>
      <c r="O58" s="180"/>
      <c r="P58" s="180">
        <f>'将来負担比率（分子）の構造'!M$50</f>
        <v>12750</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4</v>
      </c>
      <c r="C61" s="180"/>
      <c r="D61" s="180"/>
      <c r="E61" s="180">
        <f>'将来負担比率（分子）の構造'!J$46</f>
        <v>2</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10617</v>
      </c>
      <c r="C62" s="180"/>
      <c r="D62" s="180"/>
      <c r="E62" s="180">
        <f>'将来負担比率（分子）の構造'!J$45</f>
        <v>10161</v>
      </c>
      <c r="F62" s="180"/>
      <c r="G62" s="180"/>
      <c r="H62" s="180">
        <f>'将来負担比率（分子）の構造'!K$45</f>
        <v>10244</v>
      </c>
      <c r="I62" s="180"/>
      <c r="J62" s="180"/>
      <c r="K62" s="180">
        <f>'将来負担比率（分子）の構造'!L$45</f>
        <v>10211</v>
      </c>
      <c r="L62" s="180"/>
      <c r="M62" s="180"/>
      <c r="N62" s="180">
        <f>'将来負担比率（分子）の構造'!M$45</f>
        <v>9702</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28156</v>
      </c>
      <c r="C64" s="180"/>
      <c r="D64" s="180"/>
      <c r="E64" s="180">
        <f>'将来負担比率（分子）の構造'!J$43</f>
        <v>27851</v>
      </c>
      <c r="F64" s="180"/>
      <c r="G64" s="180"/>
      <c r="H64" s="180">
        <f>'将来負担比率（分子）の構造'!K$43</f>
        <v>28542</v>
      </c>
      <c r="I64" s="180"/>
      <c r="J64" s="180"/>
      <c r="K64" s="180">
        <f>'将来負担比率（分子）の構造'!L$43</f>
        <v>27978</v>
      </c>
      <c r="L64" s="180"/>
      <c r="M64" s="180"/>
      <c r="N64" s="180">
        <f>'将来負担比率（分子）の構造'!M$43</f>
        <v>27705</v>
      </c>
      <c r="O64" s="180"/>
      <c r="P64" s="180"/>
    </row>
    <row r="65" spans="1:16">
      <c r="A65" s="180" t="s">
        <v>32</v>
      </c>
      <c r="B65" s="180">
        <f>'将来負担比率（分子）の構造'!I$42</f>
        <v>369</v>
      </c>
      <c r="C65" s="180"/>
      <c r="D65" s="180"/>
      <c r="E65" s="180">
        <f>'将来負担比率（分子）の構造'!J$42</f>
        <v>235</v>
      </c>
      <c r="F65" s="180"/>
      <c r="G65" s="180"/>
      <c r="H65" s="180">
        <f>'将来負担比率（分子）の構造'!K$42</f>
        <v>149</v>
      </c>
      <c r="I65" s="180"/>
      <c r="J65" s="180"/>
      <c r="K65" s="180">
        <f>'将来負担比率（分子）の構造'!L$42</f>
        <v>85</v>
      </c>
      <c r="L65" s="180"/>
      <c r="M65" s="180"/>
      <c r="N65" s="180">
        <f>'将来負担比率（分子）の構造'!M$42</f>
        <v>72</v>
      </c>
      <c r="O65" s="180"/>
      <c r="P65" s="180"/>
    </row>
    <row r="66" spans="1:16">
      <c r="A66" s="180" t="s">
        <v>31</v>
      </c>
      <c r="B66" s="180">
        <f>'将来負担比率（分子）の構造'!I$41</f>
        <v>61615</v>
      </c>
      <c r="C66" s="180"/>
      <c r="D66" s="180"/>
      <c r="E66" s="180">
        <f>'将来負担比率（分子）の構造'!J$41</f>
        <v>61129</v>
      </c>
      <c r="F66" s="180"/>
      <c r="G66" s="180"/>
      <c r="H66" s="180">
        <f>'将来負担比率（分子）の構造'!K$41</f>
        <v>59287</v>
      </c>
      <c r="I66" s="180"/>
      <c r="J66" s="180"/>
      <c r="K66" s="180">
        <f>'将来負担比率（分子）の構造'!L$41</f>
        <v>58439</v>
      </c>
      <c r="L66" s="180"/>
      <c r="M66" s="180"/>
      <c r="N66" s="180">
        <f>'将来負担比率（分子）の構造'!M$41</f>
        <v>57801</v>
      </c>
      <c r="O66" s="180"/>
      <c r="P66" s="180"/>
    </row>
    <row r="67" spans="1:16">
      <c r="A67" s="180" t="s">
        <v>75</v>
      </c>
      <c r="B67" s="180" t="e">
        <f>NA()</f>
        <v>#N/A</v>
      </c>
      <c r="C67" s="180">
        <f>IF(ISNUMBER('将来負担比率（分子）の構造'!I$53), IF('将来負担比率（分子）の構造'!I$53 &lt; 0, 0, '将来負担比率（分子）の構造'!I$53), NA())</f>
        <v>30358</v>
      </c>
      <c r="D67" s="180" t="e">
        <f>NA()</f>
        <v>#N/A</v>
      </c>
      <c r="E67" s="180" t="e">
        <f>NA()</f>
        <v>#N/A</v>
      </c>
      <c r="F67" s="180">
        <f>IF(ISNUMBER('将来負担比率（分子）の構造'!J$53), IF('将来負担比率（分子）の構造'!J$53 &lt; 0, 0, '将来負担比率（分子）の構造'!J$53), NA())</f>
        <v>26962</v>
      </c>
      <c r="G67" s="180" t="e">
        <f>NA()</f>
        <v>#N/A</v>
      </c>
      <c r="H67" s="180" t="e">
        <f>NA()</f>
        <v>#N/A</v>
      </c>
      <c r="I67" s="180">
        <f>IF(ISNUMBER('将来負担比率（分子）の構造'!K$53), IF('将来負担比率（分子）の構造'!K$53 &lt; 0, 0, '将来負担比率（分子）の構造'!K$53), NA())</f>
        <v>25386</v>
      </c>
      <c r="J67" s="180" t="e">
        <f>NA()</f>
        <v>#N/A</v>
      </c>
      <c r="K67" s="180" t="e">
        <f>NA()</f>
        <v>#N/A</v>
      </c>
      <c r="L67" s="180">
        <f>IF(ISNUMBER('将来負担比率（分子）の構造'!L$53), IF('将来負担比率（分子）の構造'!L$53 &lt; 0, 0, '将来負担比率（分子）の構造'!L$53), NA())</f>
        <v>26371</v>
      </c>
      <c r="M67" s="180" t="e">
        <f>NA()</f>
        <v>#N/A</v>
      </c>
      <c r="N67" s="180" t="e">
        <f>NA()</f>
        <v>#N/A</v>
      </c>
      <c r="O67" s="180">
        <f>IF(ISNUMBER('将来負担比率（分子）の構造'!M$53), IF('将来負担比率（分子）の構造'!M$53 &lt; 0, 0, '将来負担比率（分子）の構造'!M$53), NA())</f>
        <v>25916</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9547</v>
      </c>
      <c r="C72" s="184">
        <f>基金残高に係る経年分析!G55</f>
        <v>7178</v>
      </c>
      <c r="D72" s="184">
        <f>基金残高に係る経年分析!H55</f>
        <v>7740</v>
      </c>
    </row>
    <row r="73" spans="1:16">
      <c r="A73" s="183" t="s">
        <v>78</v>
      </c>
      <c r="B73" s="184">
        <f>基金残高に係る経年分析!F56</f>
        <v>2435</v>
      </c>
      <c r="C73" s="184">
        <f>基金残高に係る経年分析!G56</f>
        <v>2054</v>
      </c>
      <c r="D73" s="184">
        <f>基金残高に係る経年分析!H56</f>
        <v>1802</v>
      </c>
    </row>
    <row r="74" spans="1:16">
      <c r="A74" s="183" t="s">
        <v>79</v>
      </c>
      <c r="B74" s="184">
        <f>基金残高に係る経年分析!F57</f>
        <v>11312</v>
      </c>
      <c r="C74" s="184">
        <f>基金残高に係る経年分析!G57</f>
        <v>11123</v>
      </c>
      <c r="D74" s="184">
        <f>基金残高に係る経年分析!H57</f>
        <v>10275</v>
      </c>
    </row>
  </sheetData>
  <sheetProtection algorithmName="SHA-512" hashValue="osAGf/9z2jB7UrXv/n7eVuux7NDae4nOAg2BjP36+ZFnH00XSAUqZKpf0uKZ7L2smEhtUwwu4aQgLdaXppomLg==" saltValue="0W3xpP4oXZsOBwdDqVzL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2020-03-11T00:28:21Z</cp:lastPrinted>
  <dcterms:created xsi:type="dcterms:W3CDTF">2020-02-10T03:36:02Z</dcterms:created>
  <dcterms:modified xsi:type="dcterms:W3CDTF">2020-03-11T04:43:50Z</dcterms:modified>
  <cp:category/>
</cp:coreProperties>
</file>