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2\210113　【1／27〆】公営企業に係る経営比較分析表(令和元年度)の分析等\４　3月上旬HP掲載用\"/>
    </mc:Choice>
  </mc:AlternateContent>
  <workbookProtection workbookAlgorithmName="SHA-512" workbookHashValue="WR9EB/sB32PEFmw5f//DZvp8CvoHvdeTPpcY5F5TPE/Vx9enDmZ9pNE8KdWoVlHhsskw3I3qflZb2mcihyk+Tw==" workbookSaltValue="t83RZ/m9ClpU/5VH8hRR0A==" workbookSpinCount="100000" lockStructure="1"/>
  <bookViews>
    <workbookView xWindow="0" yWindow="0" windowWidth="15360" windowHeight="7632"/>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D10" i="5"/>
  <c r="KU9" i="5"/>
  <c r="IV9" i="5"/>
  <c r="F123" i="4" s="1"/>
  <c r="GW9" i="5"/>
  <c r="EX9" i="5"/>
  <c r="D123" i="4" s="1"/>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N16" i="4" s="1"/>
  <c r="AT6" i="5"/>
  <c r="AS6" i="5"/>
  <c r="J16" i="4" s="1"/>
  <c r="AR6" i="5"/>
  <c r="AQ6" i="5"/>
  <c r="AP6" i="5"/>
  <c r="AO6" i="5"/>
  <c r="L15" i="4" s="1"/>
  <c r="AN6" i="5"/>
  <c r="AM6" i="5"/>
  <c r="H15" i="4" s="1"/>
  <c r="AL6" i="5"/>
  <c r="AK6" i="5"/>
  <c r="N14" i="4" s="1"/>
  <c r="AJ6" i="5"/>
  <c r="AI6" i="5"/>
  <c r="J14" i="4" s="1"/>
  <c r="AH6" i="5"/>
  <c r="AG6" i="5"/>
  <c r="F14" i="4" s="1"/>
  <c r="AF6" i="5"/>
  <c r="AE6" i="5"/>
  <c r="L13" i="4" s="1"/>
  <c r="AD6" i="5"/>
  <c r="AC6" i="5"/>
  <c r="H13" i="4" s="1"/>
  <c r="AB6" i="5"/>
  <c r="AA6" i="5"/>
  <c r="Z6" i="5"/>
  <c r="Y6" i="5"/>
  <c r="J12" i="4" s="1"/>
  <c r="X6" i="5"/>
  <c r="W6" i="5"/>
  <c r="F12" i="4" s="1"/>
  <c r="V6" i="5"/>
  <c r="U6" i="5"/>
  <c r="T6" i="5"/>
  <c r="S6" i="5"/>
  <c r="R6" i="5"/>
  <c r="Q6" i="5"/>
  <c r="P6" i="5"/>
  <c r="O6" i="5"/>
  <c r="J5" i="4" s="1"/>
  <c r="N6" i="5"/>
  <c r="M6" i="5"/>
  <c r="FT8" i="5" s="1"/>
  <c r="L6" i="5"/>
  <c r="K6" i="5"/>
  <c r="J3" i="4" s="1"/>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C123" i="4"/>
  <c r="L19" i="4"/>
  <c r="F19" i="4"/>
  <c r="L16" i="4"/>
  <c r="H16" i="4"/>
  <c r="F16" i="4"/>
  <c r="N15" i="4"/>
  <c r="J15" i="4"/>
  <c r="F15" i="4"/>
  <c r="L14" i="4"/>
  <c r="H14" i="4"/>
  <c r="N13" i="4"/>
  <c r="J13" i="4"/>
  <c r="F13" i="4"/>
  <c r="N12" i="4"/>
  <c r="L12" i="4"/>
  <c r="H12" i="4"/>
  <c r="J11" i="4"/>
  <c r="F9" i="4"/>
  <c r="N7" i="4"/>
  <c r="B7" i="4"/>
  <c r="N5" i="4"/>
  <c r="F5" i="4"/>
  <c r="B5" i="4"/>
  <c r="N3" i="4"/>
  <c r="F3" i="4"/>
  <c r="B3" i="4"/>
  <c r="B1" i="4"/>
  <c r="FX18" i="5" l="1"/>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KC10" i="5"/>
  <c r="IN10" i="5"/>
  <c r="GZ10" i="5"/>
  <c r="FK10" i="5"/>
  <c r="DV10" i="5"/>
  <c r="CG10" i="5"/>
  <c r="H11" i="4"/>
  <c r="LH10" i="5"/>
  <c r="JS10" i="5"/>
  <c r="ID10" i="5"/>
  <c r="GO10" i="5"/>
  <c r="FA10" i="5"/>
  <c r="DL10" i="5"/>
  <c r="BV10" i="5"/>
  <c r="KX10" i="5"/>
  <c r="JI10" i="5"/>
  <c r="HT10" i="5"/>
  <c r="GE10" i="5"/>
  <c r="EP10" i="5"/>
  <c r="DB10" i="5"/>
  <c r="BK10" i="5"/>
  <c r="KM10" i="5"/>
  <c r="IY10" i="5"/>
  <c r="HJ10" i="5"/>
  <c r="FU10" i="5"/>
  <c r="EF10" i="5"/>
  <c r="CQ10" i="5"/>
  <c r="AZ10"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CH10" i="5"/>
  <c r="DW10" i="5"/>
  <c r="FL10" i="5"/>
  <c r="HA10" i="5"/>
  <c r="IO10" i="5"/>
  <c r="KD10" i="5"/>
  <c r="LS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BA10" i="5"/>
  <c r="CR10" i="5"/>
  <c r="EG10" i="5"/>
  <c r="FV10" i="5"/>
  <c r="HK10" i="5"/>
  <c r="IZ10" i="5"/>
  <c r="KN10" i="5"/>
  <c r="MN18" i="5"/>
  <c r="ML12" i="5"/>
  <c r="MM18" i="5"/>
  <c r="MO12" i="5"/>
  <c r="MK12" i="5"/>
  <c r="ML18" i="5"/>
  <c r="MN12" i="5"/>
  <c r="MO18" i="5"/>
  <c r="MK18" i="5"/>
  <c r="MM12" i="5"/>
  <c r="GN8" i="5"/>
  <c r="KP18" i="5"/>
  <c r="KL18" i="5"/>
  <c r="KN12" i="5"/>
  <c r="KO18" i="5"/>
  <c r="KM12" i="5"/>
  <c r="KN18" i="5"/>
  <c r="KP12" i="5"/>
  <c r="KL12" i="5"/>
  <c r="KM18" i="5"/>
  <c r="KO12" i="5"/>
  <c r="B10" i="5"/>
  <c r="F10" i="5"/>
  <c r="BL10" i="5"/>
  <c r="DC10" i="5"/>
  <c r="EQ10" i="5"/>
  <c r="GF10" i="5"/>
  <c r="HU10" i="5"/>
  <c r="JJ10" i="5"/>
  <c r="KY10" i="5"/>
  <c r="MM10" i="5"/>
  <c r="IN18" i="5"/>
  <c r="IP12" i="5"/>
  <c r="IQ18" i="5"/>
  <c r="IM18" i="5"/>
  <c r="IO12" i="5"/>
  <c r="IP18" i="5"/>
  <c r="IN12" i="5"/>
  <c r="IO18" i="5"/>
  <c r="IQ12" i="5"/>
  <c r="IM12"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BW10" i="5"/>
  <c r="DM10" i="5"/>
  <c r="FB10" i="5"/>
  <c r="GP10" i="5"/>
  <c r="IE10" i="5"/>
  <c r="JT10" i="5"/>
  <c r="LI10" i="5"/>
  <c r="LU16" i="5" l="1"/>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KP10" i="5"/>
  <c r="JB10" i="5"/>
  <c r="HM10" i="5"/>
  <c r="FX10" i="5"/>
  <c r="EI10" i="5"/>
  <c r="CT10" i="5"/>
  <c r="BC10" i="5"/>
  <c r="KF10" i="5"/>
  <c r="IQ10" i="5"/>
  <c r="HC10" i="5"/>
  <c r="FN10" i="5"/>
  <c r="DY10" i="5"/>
  <c r="CJ10" i="5"/>
  <c r="N11" i="4"/>
  <c r="ME10" i="5"/>
  <c r="LU10" i="5"/>
  <c r="LK10" i="5"/>
  <c r="JV10" i="5"/>
  <c r="IG10" i="5"/>
  <c r="GR10" i="5"/>
  <c r="FD10" i="5"/>
  <c r="DO10" i="5"/>
  <c r="BY10" i="5"/>
  <c r="LA10" i="5"/>
  <c r="JL10" i="5"/>
  <c r="HW10" i="5"/>
  <c r="GH10" i="5"/>
  <c r="ES10" i="5"/>
  <c r="DE10" i="5"/>
  <c r="BN10" i="5"/>
  <c r="GP18" i="5"/>
  <c r="GR12" i="5"/>
  <c r="GN12" i="5"/>
  <c r="GO18" i="5"/>
  <c r="GQ12" i="5"/>
  <c r="GR18" i="5"/>
  <c r="GN18" i="5"/>
  <c r="GP12" i="5"/>
  <c r="GQ18" i="5"/>
  <c r="GO12" i="5"/>
  <c r="FB18" i="5"/>
  <c r="FD12" i="5"/>
  <c r="EZ12" i="5"/>
  <c r="FA18" i="5"/>
  <c r="FC12" i="5"/>
  <c r="FD18" i="5"/>
  <c r="EZ18" i="5"/>
  <c r="FB12" i="5"/>
  <c r="FC18" i="5"/>
  <c r="FA12"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KL10" i="5"/>
  <c r="IX10" i="5"/>
  <c r="HI10" i="5"/>
  <c r="FT10" i="5"/>
  <c r="EE10" i="5"/>
  <c r="CP10" i="5"/>
  <c r="AY10" i="5"/>
  <c r="MA10" i="5"/>
  <c r="LQ10" i="5"/>
  <c r="KB10" i="5"/>
  <c r="IM10" i="5"/>
  <c r="GY10" i="5"/>
  <c r="FJ10" i="5"/>
  <c r="DU10" i="5"/>
  <c r="CF10" i="5"/>
  <c r="F11" i="4"/>
  <c r="LG10" i="5"/>
  <c r="JR10" i="5"/>
  <c r="IC10" i="5"/>
  <c r="GN10" i="5"/>
  <c r="EZ10" i="5"/>
  <c r="DK10" i="5"/>
  <c r="BU10" i="5"/>
  <c r="KW10" i="5"/>
  <c r="JH10" i="5"/>
  <c r="HS10" i="5"/>
  <c r="GD10" i="5"/>
  <c r="EO10" i="5"/>
  <c r="DA10" i="5"/>
  <c r="BJ10" i="5"/>
  <c r="FK18" i="5"/>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KO10" i="5"/>
  <c r="JA10" i="5"/>
  <c r="HL10" i="5"/>
  <c r="FW10" i="5"/>
  <c r="EH10" i="5"/>
  <c r="CS10" i="5"/>
  <c r="BB10" i="5"/>
  <c r="L11" i="4"/>
  <c r="KE10" i="5"/>
  <c r="IP10" i="5"/>
  <c r="HB10" i="5"/>
  <c r="FM10" i="5"/>
  <c r="DX10" i="5"/>
  <c r="CI10" i="5"/>
  <c r="MD10" i="5"/>
  <c r="LJ10" i="5"/>
  <c r="JU10" i="5"/>
  <c r="IF10" i="5"/>
  <c r="GQ10" i="5"/>
  <c r="FC10" i="5"/>
  <c r="DN10" i="5"/>
  <c r="BX10" i="5"/>
</calcChain>
</file>

<file path=xl/sharedStrings.xml><?xml version="1.0" encoding="utf-8"?>
<sst xmlns="http://schemas.openxmlformats.org/spreadsheetml/2006/main" count="1073" uniqueCount="265">
  <si>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</si>
  <si>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</si>
  <si>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</si>
  <si>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</si>
  <si>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</si>
  <si>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</si>
  <si>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</si>
  <si>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</si>
  <si>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○発電施設の修繕・更新積立金及び施設整備返済金へ充当し、残金は市が管理する土地改良施設の維持管理費に充当した。</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</si>
  <si>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</si>
  <si>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</si>
  <si>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</si>
  <si>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</si>
  <si>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</si>
  <si>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</si>
  <si>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</si>
  <si>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</si>
  <si>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</si>
  <si>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</si>
  <si>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</si>
  <si>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</si>
  <si>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</si>
  <si>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</si>
  <si>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</si>
  <si>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</si>
  <si>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</si>
  <si>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</si>
  <si>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</si>
  <si>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</si>
  <si>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</si>
  <si>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</si>
  <si>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</si>
  <si>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</si>
  <si>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</si>
  <si>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</si>
  <si>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</si>
  <si>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</si>
  <si>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</si>
  <si>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</si>
  <si>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</si>
  <si>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</si>
  <si>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</si>
  <si>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</si>
  <si>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</si>
  <si>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</si>
  <si>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</si>
  <si>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</si>
  <si>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</si>
  <si>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</si>
  <si>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</si>
  <si>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</si>
  <si>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</si>
  <si>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</si>
  <si>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</si>
  <si>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</si>
  <si>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</si>
  <si>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</si>
  <si>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</si>
  <si>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</si>
  <si>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</si>
  <si>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</si>
  <si>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</si>
  <si>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</si>
  <si>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</si>
  <si>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</si>
  <si>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</si>
  <si>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</si>
  <si>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</si>
  <si>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</si>
  <si>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</si>
  <si>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</si>
  <si>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</si>
  <si>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</si>
  <si>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</si>
  <si>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</si>
  <si>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</si>
  <si>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</si>
  <si>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</si>
  <si>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</si>
  <si>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</si>
  <si>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</si>
  <si>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</si>
  <si>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</si>
  <si>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</si>
  <si>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</si>
  <si>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</si>
  <si>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</si>
  <si>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</si>
  <si>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</si>
  <si>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</si>
  <si>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</si>
  <si>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</si>
  <si>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</si>
  <si>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</si>
  <si>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</si>
  <si>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</si>
  <si>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</si>
  <si>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</si>
  <si>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</si>
  <si>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</si>
  <si>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</si>
  <si>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</si>
  <si>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</si>
  <si>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</si>
  <si>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</si>
  <si>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</si>
  <si>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</si>
  <si>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</si>
  <si>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</si>
  <si>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</si>
  <si>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</si>
  <si>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</si>
  <si>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</si>
  <si>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</si>
  <si>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</si>
  <si>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</si>
  <si>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</si>
  <si>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</si>
  <si>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</si>
  <si>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</si>
  <si>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152242</t>
  </si>
  <si>
    <t>47</t>
  </si>
  <si>
    <t>04</t>
  </si>
  <si>
    <t>0</t>
  </si>
  <si>
    <t>000</t>
  </si>
  <si>
    <t>新潟県　佐渡市</t>
  </si>
  <si>
    <t>法非適用</t>
  </si>
  <si>
    <t>電気事業</t>
  </si>
  <si>
    <t>非設置</t>
  </si>
  <si>
    <t>該当数値なし</t>
  </si>
  <si>
    <t>-</t>
  </si>
  <si>
    <t>令和19年３月31日　小倉小水力発電所</t>
  </si>
  <si>
    <t>無</t>
  </si>
  <si>
    <t>東北電力株式会社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</si>
  <si>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</si>
  <si>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</si>
  <si>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</si>
  <si>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</si>
  <si>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</si>
  <si>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</si>
  <si>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</si>
  <si>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</si>
  <si>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</si>
  <si>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</si>
  <si>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</si>
  <si>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</si>
  <si>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</si>
  <si>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</si>
  <si>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</si>
  <si>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</si>
  <si>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</si>
  <si>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</si>
  <si>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</si>
  <si>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</si>
  <si>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</si>
  <si>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</si>
  <si>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</si>
  <si>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</si>
  <si>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</si>
  <si>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</si>
  <si>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</si>
  <si>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</si>
  <si>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</si>
  <si>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</si>
  <si>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</si>
  <si>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</si>
  <si>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</si>
  <si>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</si>
  <si>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</si>
  <si>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</si>
  <si>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</si>
  <si>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</si>
  <si>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</si>
  <si>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</si>
  <si>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</si>
  <si>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</si>
  <si>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</si>
  <si>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</si>
  <si>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</si>
  <si>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</si>
  <si>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</si>
  <si>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</si>
  <si>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</si>
  <si>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</si>
  <si>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</si>
  <si>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</si>
  <si>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</si>
  <si>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</si>
  <si>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</si>
  <si>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</si>
  <si>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</si>
  <si>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</si>
  <si>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</si>
  <si>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</si>
  <si>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</si>
  <si>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</si>
  <si>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</si>
  <si>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</si>
  <si>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</si>
  <si>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</si>
  <si>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</si>
  <si>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</si>
  <si>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</si>
  <si>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</si>
  <si>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</si>
  <si>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</si>
  <si>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</si>
  <si>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</si>
  <si>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</si>
  <si>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</si>
  <si>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</si>
  <si>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</si>
  <si>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</si>
  <si>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</si>
  <si>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</si>
  <si>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</si>
  <si>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</si>
  <si>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</si>
  <si>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</si>
  <si>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</si>
  <si>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</si>
  <si>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</si>
  <si>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</si>
  <si>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</si>
  <si>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</si>
  <si>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</si>
  <si>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</si>
  <si>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</si>
  <si>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</si>
  <si>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</si>
  <si>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</si>
  <si>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</si>
  <si>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</si>
  <si>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</si>
  <si>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</si>
  <si>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</si>
  <si>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</si>
  <si>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</si>
  <si>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</si>
  <si>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</si>
  <si>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</si>
  <si>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</si>
  <si>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</si>
  <si>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</si>
  <si>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</si>
  <si>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</si>
  <si>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</si>
  <si>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</si>
  <si>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</si>
  <si>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</si>
  <si>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</si>
  <si>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</si>
  <si>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</si>
  <si>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</si>
  <si>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</si>
  <si>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</si>
  <si>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</si>
  <si>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</si>
  <si>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</si>
  <si>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</si>
  <si>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</si>
  <si>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</si>
  <si>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発電は雨量の増減に大きく左右されることから、数年間の稼動状況を分析して、平均的な発電量の把握が必要と考える。</t>
    <rPh sb="0" eb="2">
      <t>ハツデン</t>
    </rPh>
    <rPh sb="3" eb="5">
      <t>ウリョウ</t>
    </rPh>
    <rPh sb="6" eb="8">
      <t>ゾウゲン</t>
    </rPh>
    <rPh sb="9" eb="10">
      <t>オオ</t>
    </rPh>
    <rPh sb="12" eb="14">
      <t>サユウ</t>
    </rPh>
    <rPh sb="22" eb="25">
      <t>スウネンカン</t>
    </rPh>
    <rPh sb="26" eb="28">
      <t>カドウ</t>
    </rPh>
    <rPh sb="28" eb="30">
      <t>ジョウキョウ</t>
    </rPh>
    <rPh sb="31" eb="33">
      <t>ブンセキ</t>
    </rPh>
    <rPh sb="36" eb="38">
      <t>ヘイキン</t>
    </rPh>
    <rPh sb="38" eb="39">
      <t>テキ</t>
    </rPh>
    <rPh sb="40" eb="42">
      <t>ハツデン</t>
    </rPh>
    <rPh sb="42" eb="43">
      <t>リョウ</t>
    </rPh>
    <rPh sb="44" eb="46">
      <t>ハアク</t>
    </rPh>
    <rPh sb="47" eb="49">
      <t>ヒツヨウ</t>
    </rPh>
    <rPh sb="50" eb="51">
      <t>カンガ</t>
    </rPh>
    <phoneticPr fontId="5"/>
  </si>
  <si>
    <t>本発電所で使用する流水は、「灌漑用水量＋無効放流量」であり、農繁期の発電は灌漑用水への送水量に左右されるため発電量のバラツキが顕著である。冬場の発電については、用水の制約を受けないことから安定的な発電ができている。
本施設は共用開始から３年目であるが、発電はダムの貯留に左右され、ダム水位が利益に直結することから、年間を通して安定した発電を行えるよう施設管理者の技術向上に努めていきたい。</t>
    <rPh sb="0" eb="1">
      <t>ホン</t>
    </rPh>
    <rPh sb="1" eb="3">
      <t>ハツデン</t>
    </rPh>
    <rPh sb="3" eb="4">
      <t>ショ</t>
    </rPh>
    <rPh sb="5" eb="7">
      <t>シヨウ</t>
    </rPh>
    <rPh sb="9" eb="11">
      <t>リュウスイ</t>
    </rPh>
    <rPh sb="14" eb="16">
      <t>カンガイ</t>
    </rPh>
    <rPh sb="16" eb="18">
      <t>ヨウスイ</t>
    </rPh>
    <rPh sb="18" eb="19">
      <t>リョウ</t>
    </rPh>
    <rPh sb="20" eb="22">
      <t>ムコウ</t>
    </rPh>
    <rPh sb="22" eb="24">
      <t>ホウリュウ</t>
    </rPh>
    <rPh sb="24" eb="25">
      <t>リョウ</t>
    </rPh>
    <rPh sb="30" eb="33">
      <t>ノウハンキ</t>
    </rPh>
    <rPh sb="34" eb="36">
      <t>ハツデン</t>
    </rPh>
    <rPh sb="37" eb="39">
      <t>カンガイ</t>
    </rPh>
    <rPh sb="39" eb="41">
      <t>ヨウスイ</t>
    </rPh>
    <rPh sb="43" eb="44">
      <t>ソウ</t>
    </rPh>
    <rPh sb="44" eb="45">
      <t>ミズ</t>
    </rPh>
    <rPh sb="45" eb="46">
      <t>リョウ</t>
    </rPh>
    <rPh sb="47" eb="49">
      <t>サユウ</t>
    </rPh>
    <rPh sb="54" eb="56">
      <t>ハツデン</t>
    </rPh>
    <rPh sb="56" eb="57">
      <t>リョウ</t>
    </rPh>
    <rPh sb="63" eb="65">
      <t>ケンチョ</t>
    </rPh>
    <rPh sb="69" eb="71">
      <t>フユバ</t>
    </rPh>
    <rPh sb="72" eb="74">
      <t>ハツデン</t>
    </rPh>
    <rPh sb="80" eb="82">
      <t>ヨウスイ</t>
    </rPh>
    <rPh sb="83" eb="85">
      <t>セイヤク</t>
    </rPh>
    <rPh sb="86" eb="87">
      <t>ウ</t>
    </rPh>
    <rPh sb="94" eb="97">
      <t>アンテイテキ</t>
    </rPh>
    <rPh sb="98" eb="100">
      <t>ハツデン</t>
    </rPh>
    <rPh sb="108" eb="109">
      <t>ホン</t>
    </rPh>
    <rPh sb="109" eb="111">
      <t>シセツ</t>
    </rPh>
    <rPh sb="112" eb="114">
      <t>キョウヨウ</t>
    </rPh>
    <rPh sb="114" eb="116">
      <t>カイシ</t>
    </rPh>
    <rPh sb="119" eb="121">
      <t>ネンメ</t>
    </rPh>
    <rPh sb="126" eb="128">
      <t>ハツデン</t>
    </rPh>
    <rPh sb="132" eb="134">
      <t>チョリュウ</t>
    </rPh>
    <rPh sb="135" eb="137">
      <t>サユウ</t>
    </rPh>
    <rPh sb="142" eb="144">
      <t>スイイ</t>
    </rPh>
    <rPh sb="145" eb="147">
      <t>リエキ</t>
    </rPh>
    <rPh sb="148" eb="150">
      <t>チョッケツ</t>
    </rPh>
    <rPh sb="157" eb="159">
      <t>ネンカン</t>
    </rPh>
    <rPh sb="160" eb="161">
      <t>トオ</t>
    </rPh>
    <rPh sb="163" eb="165">
      <t>アンテイ</t>
    </rPh>
    <rPh sb="167" eb="169">
      <t>ハツデン</t>
    </rPh>
    <rPh sb="170" eb="171">
      <t>オコナ</t>
    </rPh>
    <rPh sb="175" eb="177">
      <t>シセツ</t>
    </rPh>
    <rPh sb="177" eb="180">
      <t>カンリシャ</t>
    </rPh>
    <rPh sb="181" eb="183">
      <t>ギジュツ</t>
    </rPh>
    <rPh sb="183" eb="185">
      <t>コウジョウ</t>
    </rPh>
    <rPh sb="186" eb="187">
      <t>ツト</t>
    </rPh>
    <phoneticPr fontId="5"/>
  </si>
  <si>
    <t>令和元年度は、前年度（平成30年度）を若干上回る発電実績を上げることができたが、発電開始年度（平成29年度）の発電実績との比較では約７割程度、計画発電量との比較では約８割程度しか発電することができなかった。
これは、前年度より冬期間におけるダムへの流入量が増加したことから発電量の増加が僅かだったためで、想定を下回る発電収入であったが、必要経費を差引き、前年度と比較し、約500万円程度多く一般会計に繰り出すことができた。</t>
    <rPh sb="0" eb="2">
      <t>レイワ</t>
    </rPh>
    <rPh sb="2" eb="3">
      <t>ガン</t>
    </rPh>
    <rPh sb="3" eb="5">
      <t>ネンド</t>
    </rPh>
    <rPh sb="7" eb="10">
      <t>ゼンネンド</t>
    </rPh>
    <rPh sb="11" eb="13">
      <t>ヘイセイ</t>
    </rPh>
    <rPh sb="15" eb="17">
      <t>ネンド</t>
    </rPh>
    <rPh sb="19" eb="21">
      <t>ジャッカン</t>
    </rPh>
    <rPh sb="21" eb="23">
      <t>ウワマワ</t>
    </rPh>
    <rPh sb="24" eb="26">
      <t>ハツデン</t>
    </rPh>
    <rPh sb="26" eb="28">
      <t>ジッセキ</t>
    </rPh>
    <rPh sb="29" eb="30">
      <t>ア</t>
    </rPh>
    <rPh sb="40" eb="42">
      <t>ハツデン</t>
    </rPh>
    <rPh sb="42" eb="44">
      <t>カイシ</t>
    </rPh>
    <rPh sb="44" eb="46">
      <t>ネンド</t>
    </rPh>
    <rPh sb="47" eb="49">
      <t>ヘイセイ</t>
    </rPh>
    <rPh sb="51" eb="53">
      <t>ネンド</t>
    </rPh>
    <rPh sb="55" eb="57">
      <t>ハツデン</t>
    </rPh>
    <rPh sb="57" eb="59">
      <t>ジッセキ</t>
    </rPh>
    <rPh sb="61" eb="63">
      <t>ヒカク</t>
    </rPh>
    <rPh sb="65" eb="66">
      <t>ヤク</t>
    </rPh>
    <rPh sb="67" eb="68">
      <t>ワリ</t>
    </rPh>
    <rPh sb="68" eb="70">
      <t>テイド</t>
    </rPh>
    <rPh sb="71" eb="73">
      <t>ケイカク</t>
    </rPh>
    <rPh sb="73" eb="75">
      <t>ハツデン</t>
    </rPh>
    <rPh sb="75" eb="76">
      <t>リョウ</t>
    </rPh>
    <rPh sb="78" eb="80">
      <t>ヒカク</t>
    </rPh>
    <rPh sb="82" eb="83">
      <t>ヤク</t>
    </rPh>
    <rPh sb="84" eb="85">
      <t>ワリ</t>
    </rPh>
    <rPh sb="85" eb="87">
      <t>テイド</t>
    </rPh>
    <rPh sb="89" eb="91">
      <t>ハツデン</t>
    </rPh>
    <rPh sb="108" eb="111">
      <t>ゼンネンド</t>
    </rPh>
    <rPh sb="113" eb="114">
      <t>フユ</t>
    </rPh>
    <rPh sb="114" eb="116">
      <t>キカン</t>
    </rPh>
    <rPh sb="124" eb="126">
      <t>リュウニュウ</t>
    </rPh>
    <rPh sb="126" eb="127">
      <t>リョウ</t>
    </rPh>
    <rPh sb="128" eb="130">
      <t>ゾウカ</t>
    </rPh>
    <rPh sb="136" eb="138">
      <t>ハツデン</t>
    </rPh>
    <rPh sb="138" eb="139">
      <t>リョウ</t>
    </rPh>
    <rPh sb="140" eb="142">
      <t>ゾウカ</t>
    </rPh>
    <rPh sb="143" eb="144">
      <t>ワズ</t>
    </rPh>
    <rPh sb="152" eb="154">
      <t>ソウテイ</t>
    </rPh>
    <rPh sb="155" eb="157">
      <t>シタマワ</t>
    </rPh>
    <rPh sb="158" eb="160">
      <t>ハツデン</t>
    </rPh>
    <rPh sb="160" eb="162">
      <t>シュウニュウ</t>
    </rPh>
    <rPh sb="168" eb="170">
      <t>ヒツヨウ</t>
    </rPh>
    <rPh sb="170" eb="172">
      <t>ケイヒ</t>
    </rPh>
    <rPh sb="173" eb="175">
      <t>サシヒ</t>
    </rPh>
    <rPh sb="177" eb="180">
      <t>ゼンネンド</t>
    </rPh>
    <rPh sb="181" eb="183">
      <t>ヒカク</t>
    </rPh>
    <rPh sb="185" eb="186">
      <t>ヤク</t>
    </rPh>
    <rPh sb="189" eb="190">
      <t>マン</t>
    </rPh>
    <rPh sb="190" eb="191">
      <t>エン</t>
    </rPh>
    <rPh sb="191" eb="193">
      <t>テイド</t>
    </rPh>
    <rPh sb="193" eb="194">
      <t>オオ</t>
    </rPh>
    <rPh sb="195" eb="197">
      <t>イッパン</t>
    </rPh>
    <rPh sb="197" eb="199">
      <t>カイケイ</t>
    </rPh>
    <rPh sb="200" eb="201">
      <t>ク</t>
    </rPh>
    <rPh sb="202" eb="203">
      <t>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</si>
</sst>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#N/A</c:v>
                </c:pt>
                <c:pt idx="1">
                  <c:v>#N/A</c:v>
                </c:pt>
                <c:pt idx="2">
                  <c:v>2827.7</c:v>
                </c:pt>
                <c:pt idx="3">
                  <c:v>1594.2</c:v>
                </c:pt>
                <c:pt idx="4">
                  <c:v>1632.9</c:v>
                </c:pt>
              </c:numCache>
            </c:numRef>
          </c:val>
          <c:extLst>
            <c:ext xmlns:c16="http://schemas.microsoft.com/office/drawing/2014/chart" uri="{C3380CC4-5D6E-409C-BE32-E72D297353CC}">
              <c16:uniqueId val="{00000000-78CF-40DF-9BBF-957B9395B8B9}"/>
            </c:ext>
          </c:extLst>
        </c:ser>
        <c:dLbls>
          <c:showLegendKey val="0"/>
          <c:showVal val="0"/>
          <c:showCatName val="0"/>
          <c:showSerName val="0"/>
          <c:showPercent val="0"/>
          <c:showBubbleSize val="0"/>
        </c:dLbls>
        <c:gapWidth val="180"/>
        <c:overlap val="-90"/>
        <c:axId val="191033792"/>
        <c:axId val="19103417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#N/A</c:v>
                </c:pt>
                <c:pt idx="1">
                  <c:v>#N/A</c:v>
                </c:pt>
                <c:pt idx="2">
                  <c:v>121.3</c:v>
                </c:pt>
                <c:pt idx="3">
                  <c:v>123.2</c:v>
                </c:pt>
                <c:pt idx="4">
                  <c:v>134.69999999999999</c:v>
                </c:pt>
              </c:numCache>
            </c:numRef>
          </c:val>
          <c:smooth val="0"/>
          <c:extLst>
            <c:ext xmlns:c16="http://schemas.microsoft.com/office/drawing/2014/chart" uri="{C3380CC4-5D6E-409C-BE32-E72D297353CC}">
              <c16:uniqueId val="{00000001-78CF-40DF-9BBF-957B9395B8B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8CF-40DF-9BBF-957B9395B8B9}"/>
            </c:ext>
          </c:extLst>
        </c:ser>
        <c:dLbls>
          <c:showLegendKey val="0"/>
          <c:showVal val="0"/>
          <c:showCatName val="0"/>
          <c:showSerName val="0"/>
          <c:showPercent val="0"/>
          <c:showBubbleSize val="0"/>
        </c:dLbls>
        <c:marker val="1"/>
        <c:smooth val="0"/>
        <c:axId val="191033792"/>
        <c:axId val="191034176"/>
      </c:lineChart>
      <c:catAx>
        <c:axId val="191033792"/>
        <c:scaling>
          <c:orientation val="minMax"/>
        </c:scaling>
        <c:delete val="0"/>
        <c:axPos val="b"/>
        <c:numFmt formatCode="General" sourceLinked="1"/>
        <c:majorTickMark val="none"/>
        <c:minorTickMark val="none"/>
        <c:tickLblPos val="none"/>
        <c:crossAx val="191034176"/>
        <c:crosses val="autoZero"/>
        <c:auto val="0"/>
        <c:lblAlgn val="ctr"/>
        <c:lblOffset val="100"/>
        <c:noMultiLvlLbl val="1"/>
      </c:catAx>
      <c:valAx>
        <c:axId val="191034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0337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D250-46EF-AFCD-407485FA5055}"/>
            </c:ext>
          </c:extLst>
        </c:ser>
        <c:dLbls>
          <c:showLegendKey val="0"/>
          <c:showVal val="0"/>
          <c:showCatName val="0"/>
          <c:showSerName val="0"/>
          <c:showPercent val="0"/>
          <c:showBubbleSize val="0"/>
        </c:dLbls>
        <c:gapWidth val="180"/>
        <c:overlap val="-90"/>
        <c:axId val="191730584"/>
        <c:axId val="19173097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#N/A</c:v>
                </c:pt>
                <c:pt idx="1">
                  <c:v>#N/A</c:v>
                </c:pt>
                <c:pt idx="2">
                  <c:v>86.8</c:v>
                </c:pt>
                <c:pt idx="3">
                  <c:v>82.8</c:v>
                </c:pt>
                <c:pt idx="4">
                  <c:v>82.6</c:v>
                </c:pt>
              </c:numCache>
            </c:numRef>
          </c:val>
          <c:smooth val="0"/>
          <c:extLst>
            <c:ext xmlns:c16="http://schemas.microsoft.com/office/drawing/2014/chart" uri="{C3380CC4-5D6E-409C-BE32-E72D297353CC}">
              <c16:uniqueId val="{00000001-D250-46EF-AFCD-407485FA5055}"/>
            </c:ext>
          </c:extLst>
        </c:ser>
        <c:dLbls>
          <c:showLegendKey val="0"/>
          <c:showVal val="0"/>
          <c:showCatName val="0"/>
          <c:showSerName val="0"/>
          <c:showPercent val="0"/>
          <c:showBubbleSize val="0"/>
        </c:dLbls>
        <c:marker val="1"/>
        <c:smooth val="0"/>
        <c:axId val="191730584"/>
        <c:axId val="191730976"/>
      </c:lineChart>
      <c:catAx>
        <c:axId val="191730584"/>
        <c:scaling>
          <c:orientation val="minMax"/>
        </c:scaling>
        <c:delete val="0"/>
        <c:axPos val="b"/>
        <c:numFmt formatCode="General" sourceLinked="1"/>
        <c:majorTickMark val="none"/>
        <c:minorTickMark val="none"/>
        <c:tickLblPos val="none"/>
        <c:crossAx val="191730976"/>
        <c:crosses val="autoZero"/>
        <c:auto val="0"/>
        <c:lblAlgn val="ctr"/>
        <c:lblOffset val="100"/>
        <c:noMultiLvlLbl val="1"/>
      </c:catAx>
      <c:valAx>
        <c:axId val="19173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730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60.6</c:v>
                </c:pt>
                <c:pt idx="3">
                  <c:v>33.700000000000003</c:v>
                </c:pt>
                <c:pt idx="4">
                  <c:v>41.3</c:v>
                </c:pt>
              </c:numCache>
            </c:numRef>
          </c:val>
          <c:extLst>
            <c:ext xmlns:c16="http://schemas.microsoft.com/office/drawing/2014/chart" uri="{C3380CC4-5D6E-409C-BE32-E72D297353CC}">
              <c16:uniqueId val="{00000000-E59F-4D98-BD88-B3D8DD3A2192}"/>
            </c:ext>
          </c:extLst>
        </c:ser>
        <c:dLbls>
          <c:showLegendKey val="0"/>
          <c:showVal val="0"/>
          <c:showCatName val="0"/>
          <c:showSerName val="0"/>
          <c:showPercent val="0"/>
          <c:showBubbleSize val="0"/>
        </c:dLbls>
        <c:gapWidth val="180"/>
        <c:overlap val="-90"/>
        <c:axId val="191731760"/>
        <c:axId val="19173215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57.7</c:v>
                </c:pt>
                <c:pt idx="3">
                  <c:v>57.6</c:v>
                </c:pt>
                <c:pt idx="4">
                  <c:v>60.4</c:v>
                </c:pt>
              </c:numCache>
            </c:numRef>
          </c:val>
          <c:smooth val="0"/>
          <c:extLst>
            <c:ext xmlns:c16="http://schemas.microsoft.com/office/drawing/2014/chart" uri="{C3380CC4-5D6E-409C-BE32-E72D297353CC}">
              <c16:uniqueId val="{00000001-E59F-4D98-BD88-B3D8DD3A2192}"/>
            </c:ext>
          </c:extLst>
        </c:ser>
        <c:dLbls>
          <c:showLegendKey val="0"/>
          <c:showVal val="0"/>
          <c:showCatName val="0"/>
          <c:showSerName val="0"/>
          <c:showPercent val="0"/>
          <c:showBubbleSize val="0"/>
        </c:dLbls>
        <c:marker val="1"/>
        <c:smooth val="0"/>
        <c:axId val="191731760"/>
        <c:axId val="191732152"/>
      </c:lineChart>
      <c:catAx>
        <c:axId val="191731760"/>
        <c:scaling>
          <c:orientation val="minMax"/>
        </c:scaling>
        <c:delete val="0"/>
        <c:axPos val="b"/>
        <c:numFmt formatCode="General" sourceLinked="1"/>
        <c:majorTickMark val="none"/>
        <c:minorTickMark val="none"/>
        <c:tickLblPos val="none"/>
        <c:crossAx val="191732152"/>
        <c:crosses val="autoZero"/>
        <c:auto val="0"/>
        <c:lblAlgn val="ctr"/>
        <c:lblOffset val="100"/>
        <c:noMultiLvlLbl val="1"/>
      </c:catAx>
      <c:valAx>
        <c:axId val="191732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731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A623-489C-942A-43C6C72B67CA}"/>
            </c:ext>
          </c:extLst>
        </c:ser>
        <c:dLbls>
          <c:showLegendKey val="0"/>
          <c:showVal val="0"/>
          <c:showCatName val="0"/>
          <c:showSerName val="0"/>
          <c:showPercent val="0"/>
          <c:showBubbleSize val="0"/>
        </c:dLbls>
        <c:gapWidth val="180"/>
        <c:overlap val="-90"/>
        <c:axId val="191732936"/>
        <c:axId val="19146680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5.4</c:v>
                </c:pt>
                <c:pt idx="3">
                  <c:v>8.6999999999999993</c:v>
                </c:pt>
                <c:pt idx="4">
                  <c:v>16.5</c:v>
                </c:pt>
              </c:numCache>
            </c:numRef>
          </c:val>
          <c:smooth val="0"/>
          <c:extLst>
            <c:ext xmlns:c16="http://schemas.microsoft.com/office/drawing/2014/chart" uri="{C3380CC4-5D6E-409C-BE32-E72D297353CC}">
              <c16:uniqueId val="{00000001-A623-489C-942A-43C6C72B67CA}"/>
            </c:ext>
          </c:extLst>
        </c:ser>
        <c:dLbls>
          <c:showLegendKey val="0"/>
          <c:showVal val="0"/>
          <c:showCatName val="0"/>
          <c:showSerName val="0"/>
          <c:showPercent val="0"/>
          <c:showBubbleSize val="0"/>
        </c:dLbls>
        <c:marker val="1"/>
        <c:smooth val="0"/>
        <c:axId val="191732936"/>
        <c:axId val="191466800"/>
      </c:lineChart>
      <c:catAx>
        <c:axId val="191732936"/>
        <c:scaling>
          <c:orientation val="minMax"/>
        </c:scaling>
        <c:delete val="0"/>
        <c:axPos val="b"/>
        <c:numFmt formatCode="General" sourceLinked="1"/>
        <c:majorTickMark val="none"/>
        <c:minorTickMark val="none"/>
        <c:tickLblPos val="none"/>
        <c:crossAx val="191466800"/>
        <c:crosses val="autoZero"/>
        <c:auto val="0"/>
        <c:lblAlgn val="ctr"/>
        <c:lblOffset val="100"/>
        <c:noMultiLvlLbl val="1"/>
      </c:catAx>
      <c:valAx>
        <c:axId val="191466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732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0BCE-4B14-99F5-226A9222EE5E}"/>
            </c:ext>
          </c:extLst>
        </c:ser>
        <c:dLbls>
          <c:showLegendKey val="0"/>
          <c:showVal val="0"/>
          <c:showCatName val="0"/>
          <c:showSerName val="0"/>
          <c:showPercent val="0"/>
          <c:showBubbleSize val="0"/>
        </c:dLbls>
        <c:gapWidth val="180"/>
        <c:overlap val="-90"/>
        <c:axId val="191467584"/>
        <c:axId val="19146797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394.9</c:v>
                </c:pt>
                <c:pt idx="3">
                  <c:v>375</c:v>
                </c:pt>
                <c:pt idx="4">
                  <c:v>314.5</c:v>
                </c:pt>
              </c:numCache>
            </c:numRef>
          </c:val>
          <c:smooth val="0"/>
          <c:extLst>
            <c:ext xmlns:c16="http://schemas.microsoft.com/office/drawing/2014/chart" uri="{C3380CC4-5D6E-409C-BE32-E72D297353CC}">
              <c16:uniqueId val="{00000001-0BCE-4B14-99F5-226A9222EE5E}"/>
            </c:ext>
          </c:extLst>
        </c:ser>
        <c:dLbls>
          <c:showLegendKey val="0"/>
          <c:showVal val="0"/>
          <c:showCatName val="0"/>
          <c:showSerName val="0"/>
          <c:showPercent val="0"/>
          <c:showBubbleSize val="0"/>
        </c:dLbls>
        <c:marker val="1"/>
        <c:smooth val="0"/>
        <c:axId val="191467584"/>
        <c:axId val="191467976"/>
      </c:lineChart>
      <c:catAx>
        <c:axId val="191467584"/>
        <c:scaling>
          <c:orientation val="minMax"/>
        </c:scaling>
        <c:delete val="0"/>
        <c:axPos val="b"/>
        <c:numFmt formatCode="General" sourceLinked="1"/>
        <c:majorTickMark val="none"/>
        <c:minorTickMark val="none"/>
        <c:tickLblPos val="none"/>
        <c:crossAx val="191467976"/>
        <c:crosses val="autoZero"/>
        <c:auto val="0"/>
        <c:lblAlgn val="ctr"/>
        <c:lblOffset val="100"/>
        <c:noMultiLvlLbl val="1"/>
      </c:catAx>
      <c:valAx>
        <c:axId val="191467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14675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934-4975-B95B-070AA805288A}"/>
            </c:ext>
          </c:extLst>
        </c:ser>
        <c:dLbls>
          <c:showLegendKey val="0"/>
          <c:showVal val="0"/>
          <c:showCatName val="0"/>
          <c:showSerName val="0"/>
          <c:showPercent val="0"/>
          <c:showBubbleSize val="0"/>
        </c:dLbls>
        <c:gapWidth val="180"/>
        <c:overlap val="-90"/>
        <c:axId val="191468760"/>
        <c:axId val="19146915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34-4975-B95B-070AA805288A}"/>
            </c:ext>
          </c:extLst>
        </c:ser>
        <c:dLbls>
          <c:showLegendKey val="0"/>
          <c:showVal val="0"/>
          <c:showCatName val="0"/>
          <c:showSerName val="0"/>
          <c:showPercent val="0"/>
          <c:showBubbleSize val="0"/>
        </c:dLbls>
        <c:marker val="1"/>
        <c:smooth val="0"/>
        <c:axId val="191468760"/>
        <c:axId val="191469152"/>
      </c:lineChart>
      <c:catAx>
        <c:axId val="191468760"/>
        <c:scaling>
          <c:orientation val="minMax"/>
        </c:scaling>
        <c:delete val="0"/>
        <c:axPos val="b"/>
        <c:numFmt formatCode="General" sourceLinked="1"/>
        <c:majorTickMark val="none"/>
        <c:minorTickMark val="none"/>
        <c:tickLblPos val="none"/>
        <c:crossAx val="191469152"/>
        <c:crosses val="autoZero"/>
        <c:auto val="0"/>
        <c:lblAlgn val="ctr"/>
        <c:lblOffset val="100"/>
        <c:noMultiLvlLbl val="1"/>
      </c:catAx>
      <c:valAx>
        <c:axId val="191469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468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96F8-4515-B2A7-12E6B84743E0}"/>
            </c:ext>
          </c:extLst>
        </c:ser>
        <c:dLbls>
          <c:showLegendKey val="0"/>
          <c:showVal val="0"/>
          <c:showCatName val="0"/>
          <c:showSerName val="0"/>
          <c:showPercent val="0"/>
          <c:showBubbleSize val="0"/>
        </c:dLbls>
        <c:gapWidth val="180"/>
        <c:overlap val="-90"/>
        <c:axId val="191469936"/>
        <c:axId val="19147032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92</c:v>
                </c:pt>
                <c:pt idx="3">
                  <c:v>94.7</c:v>
                </c:pt>
                <c:pt idx="4">
                  <c:v>96</c:v>
                </c:pt>
              </c:numCache>
            </c:numRef>
          </c:val>
          <c:smooth val="0"/>
          <c:extLst>
            <c:ext xmlns:c16="http://schemas.microsoft.com/office/drawing/2014/chart" uri="{C3380CC4-5D6E-409C-BE32-E72D297353CC}">
              <c16:uniqueId val="{00000001-96F8-4515-B2A7-12E6B84743E0}"/>
            </c:ext>
          </c:extLst>
        </c:ser>
        <c:dLbls>
          <c:showLegendKey val="0"/>
          <c:showVal val="0"/>
          <c:showCatName val="0"/>
          <c:showSerName val="0"/>
          <c:showPercent val="0"/>
          <c:showBubbleSize val="0"/>
        </c:dLbls>
        <c:marker val="1"/>
        <c:smooth val="0"/>
        <c:axId val="191469936"/>
        <c:axId val="191470328"/>
      </c:lineChart>
      <c:catAx>
        <c:axId val="191469936"/>
        <c:scaling>
          <c:orientation val="minMax"/>
        </c:scaling>
        <c:delete val="0"/>
        <c:axPos val="b"/>
        <c:numFmt formatCode="General" sourceLinked="1"/>
        <c:majorTickMark val="none"/>
        <c:minorTickMark val="none"/>
        <c:tickLblPos val="none"/>
        <c:crossAx val="191470328"/>
        <c:crosses val="autoZero"/>
        <c:auto val="0"/>
        <c:lblAlgn val="ctr"/>
        <c:lblOffset val="100"/>
        <c:noMultiLvlLbl val="1"/>
      </c:catAx>
      <c:valAx>
        <c:axId val="191470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469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791-489C-AD0B-11210A0F3FF8}"/>
            </c:ext>
          </c:extLst>
        </c:ser>
        <c:dLbls>
          <c:showLegendKey val="0"/>
          <c:showVal val="0"/>
          <c:showCatName val="0"/>
          <c:showSerName val="0"/>
          <c:showPercent val="0"/>
          <c:showBubbleSize val="0"/>
        </c:dLbls>
        <c:gapWidth val="180"/>
        <c:overlap val="-90"/>
        <c:axId val="191638240"/>
        <c:axId val="1916386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91-489C-AD0B-11210A0F3FF8}"/>
            </c:ext>
          </c:extLst>
        </c:ser>
        <c:dLbls>
          <c:showLegendKey val="0"/>
          <c:showVal val="0"/>
          <c:showCatName val="0"/>
          <c:showSerName val="0"/>
          <c:showPercent val="0"/>
          <c:showBubbleSize val="0"/>
        </c:dLbls>
        <c:marker val="1"/>
        <c:smooth val="0"/>
        <c:axId val="191638240"/>
        <c:axId val="191638632"/>
      </c:lineChart>
      <c:catAx>
        <c:axId val="191638240"/>
        <c:scaling>
          <c:orientation val="minMax"/>
        </c:scaling>
        <c:delete val="0"/>
        <c:axPos val="b"/>
        <c:numFmt formatCode="General" sourceLinked="1"/>
        <c:majorTickMark val="none"/>
        <c:minorTickMark val="none"/>
        <c:tickLblPos val="none"/>
        <c:crossAx val="191638632"/>
        <c:crosses val="autoZero"/>
        <c:auto val="0"/>
        <c:lblAlgn val="ctr"/>
        <c:lblOffset val="100"/>
        <c:noMultiLvlLbl val="1"/>
      </c:catAx>
      <c:valAx>
        <c:axId val="191638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638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C88-493F-9AEF-A8F43D96FDBB}"/>
            </c:ext>
          </c:extLst>
        </c:ser>
        <c:dLbls>
          <c:showLegendKey val="0"/>
          <c:showVal val="0"/>
          <c:showCatName val="0"/>
          <c:showSerName val="0"/>
          <c:showPercent val="0"/>
          <c:showBubbleSize val="0"/>
        </c:dLbls>
        <c:gapWidth val="180"/>
        <c:overlap val="-90"/>
        <c:axId val="191639416"/>
        <c:axId val="25505870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88-493F-9AEF-A8F43D96FDBB}"/>
            </c:ext>
          </c:extLst>
        </c:ser>
        <c:dLbls>
          <c:showLegendKey val="0"/>
          <c:showVal val="0"/>
          <c:showCatName val="0"/>
          <c:showSerName val="0"/>
          <c:showPercent val="0"/>
          <c:showBubbleSize val="0"/>
        </c:dLbls>
        <c:marker val="1"/>
        <c:smooth val="0"/>
        <c:axId val="191639416"/>
        <c:axId val="255058704"/>
      </c:lineChart>
      <c:catAx>
        <c:axId val="191639416"/>
        <c:scaling>
          <c:orientation val="minMax"/>
        </c:scaling>
        <c:delete val="0"/>
        <c:axPos val="b"/>
        <c:numFmt formatCode="General" sourceLinked="1"/>
        <c:majorTickMark val="none"/>
        <c:minorTickMark val="none"/>
        <c:tickLblPos val="none"/>
        <c:crossAx val="255058704"/>
        <c:crosses val="autoZero"/>
        <c:auto val="0"/>
        <c:lblAlgn val="ctr"/>
        <c:lblOffset val="100"/>
        <c:noMultiLvlLbl val="1"/>
      </c:catAx>
      <c:valAx>
        <c:axId val="25505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639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A81-405C-9A47-90DE45765B60}"/>
            </c:ext>
          </c:extLst>
        </c:ser>
        <c:dLbls>
          <c:showLegendKey val="0"/>
          <c:showVal val="0"/>
          <c:showCatName val="0"/>
          <c:showSerName val="0"/>
          <c:showPercent val="0"/>
          <c:showBubbleSize val="0"/>
        </c:dLbls>
        <c:gapWidth val="180"/>
        <c:overlap val="-90"/>
        <c:axId val="255059488"/>
        <c:axId val="25505988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81-405C-9A47-90DE45765B60}"/>
            </c:ext>
          </c:extLst>
        </c:ser>
        <c:dLbls>
          <c:showLegendKey val="0"/>
          <c:showVal val="0"/>
          <c:showCatName val="0"/>
          <c:showSerName val="0"/>
          <c:showPercent val="0"/>
          <c:showBubbleSize val="0"/>
        </c:dLbls>
        <c:marker val="1"/>
        <c:smooth val="0"/>
        <c:axId val="255059488"/>
        <c:axId val="255059880"/>
      </c:lineChart>
      <c:catAx>
        <c:axId val="255059488"/>
        <c:scaling>
          <c:orientation val="minMax"/>
        </c:scaling>
        <c:delete val="0"/>
        <c:axPos val="b"/>
        <c:numFmt formatCode="General" sourceLinked="1"/>
        <c:majorTickMark val="none"/>
        <c:minorTickMark val="none"/>
        <c:tickLblPos val="none"/>
        <c:crossAx val="255059880"/>
        <c:crosses val="autoZero"/>
        <c:auto val="0"/>
        <c:lblAlgn val="ctr"/>
        <c:lblOffset val="100"/>
        <c:noMultiLvlLbl val="1"/>
      </c:catAx>
      <c:valAx>
        <c:axId val="255059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059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900-4B92-9673-D7CC0DE99706}"/>
            </c:ext>
          </c:extLst>
        </c:ser>
        <c:dLbls>
          <c:showLegendKey val="0"/>
          <c:showVal val="0"/>
          <c:showCatName val="0"/>
          <c:showSerName val="0"/>
          <c:showPercent val="0"/>
          <c:showBubbleSize val="0"/>
        </c:dLbls>
        <c:gapWidth val="180"/>
        <c:overlap val="-90"/>
        <c:axId val="255060664"/>
        <c:axId val="25506105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00-4B92-9673-D7CC0DE99706}"/>
            </c:ext>
          </c:extLst>
        </c:ser>
        <c:dLbls>
          <c:showLegendKey val="0"/>
          <c:showVal val="0"/>
          <c:showCatName val="0"/>
          <c:showSerName val="0"/>
          <c:showPercent val="0"/>
          <c:showBubbleSize val="0"/>
        </c:dLbls>
        <c:marker val="1"/>
        <c:smooth val="0"/>
        <c:axId val="255060664"/>
        <c:axId val="255061056"/>
      </c:lineChart>
      <c:catAx>
        <c:axId val="255060664"/>
        <c:scaling>
          <c:orientation val="minMax"/>
        </c:scaling>
        <c:delete val="0"/>
        <c:axPos val="b"/>
        <c:numFmt formatCode="General" sourceLinked="1"/>
        <c:majorTickMark val="none"/>
        <c:minorTickMark val="none"/>
        <c:tickLblPos val="none"/>
        <c:crossAx val="255061056"/>
        <c:crosses val="autoZero"/>
        <c:auto val="0"/>
        <c:lblAlgn val="ctr"/>
        <c:lblOffset val="100"/>
        <c:noMultiLvlLbl val="1"/>
      </c:catAx>
      <c:valAx>
        <c:axId val="255061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060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#N/A</c:v>
                </c:pt>
                <c:pt idx="1">
                  <c:v>#N/A</c:v>
                </c:pt>
                <c:pt idx="2">
                  <c:v>2827.7</c:v>
                </c:pt>
                <c:pt idx="3">
                  <c:v>1594.2</c:v>
                </c:pt>
                <c:pt idx="4">
                  <c:v>1632.9</c:v>
                </c:pt>
              </c:numCache>
            </c:numRef>
          </c:val>
          <c:extLst>
            <c:ext xmlns:c16="http://schemas.microsoft.com/office/drawing/2014/chart" uri="{C3380CC4-5D6E-409C-BE32-E72D297353CC}">
              <c16:uniqueId val="{00000000-0621-47A1-B8EF-84930B88A960}"/>
            </c:ext>
          </c:extLst>
        </c:ser>
        <c:dLbls>
          <c:showLegendKey val="0"/>
          <c:showVal val="0"/>
          <c:showCatName val="0"/>
          <c:showSerName val="0"/>
          <c:showPercent val="0"/>
          <c:showBubbleSize val="0"/>
        </c:dLbls>
        <c:gapWidth val="180"/>
        <c:overlap val="-90"/>
        <c:axId val="191323736"/>
        <c:axId val="19085183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#N/A</c:v>
                </c:pt>
                <c:pt idx="1">
                  <c:v>#N/A</c:v>
                </c:pt>
                <c:pt idx="2">
                  <c:v>247.9</c:v>
                </c:pt>
                <c:pt idx="3">
                  <c:v>240.1</c:v>
                </c:pt>
                <c:pt idx="4">
                  <c:v>255.5</c:v>
                </c:pt>
              </c:numCache>
            </c:numRef>
          </c:val>
          <c:smooth val="0"/>
          <c:extLst>
            <c:ext xmlns:c16="http://schemas.microsoft.com/office/drawing/2014/chart" uri="{C3380CC4-5D6E-409C-BE32-E72D297353CC}">
              <c16:uniqueId val="{00000001-0621-47A1-B8EF-84930B88A960}"/>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621-47A1-B8EF-84930B88A960}"/>
            </c:ext>
          </c:extLst>
        </c:ser>
        <c:dLbls>
          <c:showLegendKey val="0"/>
          <c:showVal val="0"/>
          <c:showCatName val="0"/>
          <c:showSerName val="0"/>
          <c:showPercent val="0"/>
          <c:showBubbleSize val="0"/>
        </c:dLbls>
        <c:marker val="1"/>
        <c:smooth val="0"/>
        <c:axId val="191323736"/>
        <c:axId val="190851832"/>
      </c:lineChart>
      <c:catAx>
        <c:axId val="191323736"/>
        <c:scaling>
          <c:orientation val="minMax"/>
        </c:scaling>
        <c:delete val="0"/>
        <c:axPos val="b"/>
        <c:numFmt formatCode="General" sourceLinked="1"/>
        <c:majorTickMark val="none"/>
        <c:minorTickMark val="none"/>
        <c:tickLblPos val="none"/>
        <c:crossAx val="190851832"/>
        <c:crosses val="autoZero"/>
        <c:auto val="0"/>
        <c:lblAlgn val="ctr"/>
        <c:lblOffset val="100"/>
        <c:noMultiLvlLbl val="1"/>
      </c:catAx>
      <c:valAx>
        <c:axId val="190851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323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7-4159-AC47-2B964703589A}"/>
            </c:ext>
          </c:extLst>
        </c:ser>
        <c:dLbls>
          <c:showLegendKey val="0"/>
          <c:showVal val="0"/>
          <c:showCatName val="0"/>
          <c:showSerName val="0"/>
          <c:showPercent val="0"/>
          <c:showBubbleSize val="0"/>
        </c:dLbls>
        <c:gapWidth val="180"/>
        <c:overlap val="-90"/>
        <c:axId val="255061840"/>
        <c:axId val="25506223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7-4159-AC47-2B964703589A}"/>
            </c:ext>
          </c:extLst>
        </c:ser>
        <c:dLbls>
          <c:showLegendKey val="0"/>
          <c:showVal val="0"/>
          <c:showCatName val="0"/>
          <c:showSerName val="0"/>
          <c:showPercent val="0"/>
          <c:showBubbleSize val="0"/>
        </c:dLbls>
        <c:marker val="1"/>
        <c:smooth val="0"/>
        <c:axId val="255061840"/>
        <c:axId val="255062232"/>
      </c:lineChart>
      <c:catAx>
        <c:axId val="255061840"/>
        <c:scaling>
          <c:orientation val="minMax"/>
        </c:scaling>
        <c:delete val="0"/>
        <c:axPos val="b"/>
        <c:numFmt formatCode="General" sourceLinked="1"/>
        <c:majorTickMark val="none"/>
        <c:minorTickMark val="none"/>
        <c:tickLblPos val="none"/>
        <c:crossAx val="255062232"/>
        <c:crosses val="autoZero"/>
        <c:auto val="0"/>
        <c:lblAlgn val="ctr"/>
        <c:lblOffset val="100"/>
        <c:noMultiLvlLbl val="1"/>
      </c:catAx>
      <c:valAx>
        <c:axId val="255062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061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33A-4BC6-9A12-05F8EF23A1AA}"/>
            </c:ext>
          </c:extLst>
        </c:ser>
        <c:dLbls>
          <c:showLegendKey val="0"/>
          <c:showVal val="0"/>
          <c:showCatName val="0"/>
          <c:showSerName val="0"/>
          <c:showPercent val="0"/>
          <c:showBubbleSize val="0"/>
        </c:dLbls>
        <c:gapWidth val="180"/>
        <c:overlap val="-90"/>
        <c:axId val="255337608"/>
        <c:axId val="25533800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3A-4BC6-9A12-05F8EF23A1AA}"/>
            </c:ext>
          </c:extLst>
        </c:ser>
        <c:dLbls>
          <c:showLegendKey val="0"/>
          <c:showVal val="0"/>
          <c:showCatName val="0"/>
          <c:showSerName val="0"/>
          <c:showPercent val="0"/>
          <c:showBubbleSize val="0"/>
        </c:dLbls>
        <c:marker val="1"/>
        <c:smooth val="0"/>
        <c:axId val="255337608"/>
        <c:axId val="255338000"/>
      </c:lineChart>
      <c:catAx>
        <c:axId val="255337608"/>
        <c:scaling>
          <c:orientation val="minMax"/>
        </c:scaling>
        <c:delete val="0"/>
        <c:axPos val="b"/>
        <c:numFmt formatCode="General" sourceLinked="1"/>
        <c:majorTickMark val="none"/>
        <c:minorTickMark val="none"/>
        <c:tickLblPos val="none"/>
        <c:crossAx val="255338000"/>
        <c:crosses val="autoZero"/>
        <c:auto val="0"/>
        <c:lblAlgn val="ctr"/>
        <c:lblOffset val="100"/>
        <c:noMultiLvlLbl val="1"/>
      </c:catAx>
      <c:valAx>
        <c:axId val="25533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337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D0-4EC2-B616-38C478B230E6}"/>
            </c:ext>
          </c:extLst>
        </c:ser>
        <c:dLbls>
          <c:showLegendKey val="0"/>
          <c:showVal val="0"/>
          <c:showCatName val="0"/>
          <c:showSerName val="0"/>
          <c:showPercent val="0"/>
          <c:showBubbleSize val="0"/>
        </c:dLbls>
        <c:gapWidth val="180"/>
        <c:overlap val="-90"/>
        <c:axId val="255338784"/>
        <c:axId val="25533917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D0-4EC2-B616-38C478B230E6}"/>
            </c:ext>
          </c:extLst>
        </c:ser>
        <c:dLbls>
          <c:showLegendKey val="0"/>
          <c:showVal val="0"/>
          <c:showCatName val="0"/>
          <c:showSerName val="0"/>
          <c:showPercent val="0"/>
          <c:showBubbleSize val="0"/>
        </c:dLbls>
        <c:marker val="1"/>
        <c:smooth val="0"/>
        <c:axId val="255338784"/>
        <c:axId val="255339176"/>
      </c:lineChart>
      <c:catAx>
        <c:axId val="255338784"/>
        <c:scaling>
          <c:orientation val="minMax"/>
        </c:scaling>
        <c:delete val="0"/>
        <c:axPos val="b"/>
        <c:numFmt formatCode="General" sourceLinked="1"/>
        <c:majorTickMark val="none"/>
        <c:minorTickMark val="none"/>
        <c:tickLblPos val="none"/>
        <c:crossAx val="255339176"/>
        <c:crosses val="autoZero"/>
        <c:auto val="0"/>
        <c:lblAlgn val="ctr"/>
        <c:lblOffset val="100"/>
        <c:noMultiLvlLbl val="1"/>
      </c:catAx>
      <c:valAx>
        <c:axId val="255339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338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AD9-4483-B61F-CFBBCD040462}"/>
            </c:ext>
          </c:extLst>
        </c:ser>
        <c:dLbls>
          <c:showLegendKey val="0"/>
          <c:showVal val="0"/>
          <c:showCatName val="0"/>
          <c:showSerName val="0"/>
          <c:showPercent val="0"/>
          <c:showBubbleSize val="0"/>
        </c:dLbls>
        <c:gapWidth val="180"/>
        <c:overlap val="-90"/>
        <c:axId val="255339960"/>
        <c:axId val="25534035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9-4483-B61F-CFBBCD040462}"/>
            </c:ext>
          </c:extLst>
        </c:ser>
        <c:dLbls>
          <c:showLegendKey val="0"/>
          <c:showVal val="0"/>
          <c:showCatName val="0"/>
          <c:showSerName val="0"/>
          <c:showPercent val="0"/>
          <c:showBubbleSize val="0"/>
        </c:dLbls>
        <c:marker val="1"/>
        <c:smooth val="0"/>
        <c:axId val="255339960"/>
        <c:axId val="255340352"/>
      </c:lineChart>
      <c:catAx>
        <c:axId val="255339960"/>
        <c:scaling>
          <c:orientation val="minMax"/>
        </c:scaling>
        <c:delete val="0"/>
        <c:axPos val="b"/>
        <c:numFmt formatCode="General" sourceLinked="1"/>
        <c:majorTickMark val="none"/>
        <c:minorTickMark val="none"/>
        <c:tickLblPos val="none"/>
        <c:crossAx val="255340352"/>
        <c:crosses val="autoZero"/>
        <c:auto val="0"/>
        <c:lblAlgn val="ctr"/>
        <c:lblOffset val="100"/>
        <c:noMultiLvlLbl val="1"/>
      </c:catAx>
      <c:valAx>
        <c:axId val="255340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339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B6-476D-A3A8-EF7FB7B61427}"/>
            </c:ext>
          </c:extLst>
        </c:ser>
        <c:dLbls>
          <c:showLegendKey val="0"/>
          <c:showVal val="0"/>
          <c:showCatName val="0"/>
          <c:showSerName val="0"/>
          <c:showPercent val="0"/>
          <c:showBubbleSize val="0"/>
        </c:dLbls>
        <c:gapWidth val="180"/>
        <c:overlap val="-90"/>
        <c:axId val="255508440"/>
        <c:axId val="25550883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B6-476D-A3A8-EF7FB7B61427}"/>
            </c:ext>
          </c:extLst>
        </c:ser>
        <c:dLbls>
          <c:showLegendKey val="0"/>
          <c:showVal val="0"/>
          <c:showCatName val="0"/>
          <c:showSerName val="0"/>
          <c:showPercent val="0"/>
          <c:showBubbleSize val="0"/>
        </c:dLbls>
        <c:marker val="1"/>
        <c:smooth val="0"/>
        <c:axId val="255508440"/>
        <c:axId val="255508832"/>
      </c:lineChart>
      <c:catAx>
        <c:axId val="255508440"/>
        <c:scaling>
          <c:orientation val="minMax"/>
        </c:scaling>
        <c:delete val="0"/>
        <c:axPos val="b"/>
        <c:numFmt formatCode="General" sourceLinked="1"/>
        <c:majorTickMark val="none"/>
        <c:minorTickMark val="none"/>
        <c:tickLblPos val="none"/>
        <c:crossAx val="255508832"/>
        <c:crosses val="autoZero"/>
        <c:auto val="0"/>
        <c:lblAlgn val="ctr"/>
        <c:lblOffset val="100"/>
        <c:noMultiLvlLbl val="1"/>
      </c:catAx>
      <c:valAx>
        <c:axId val="255508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50844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17-4CD9-AB62-7E5DD7B73E20}"/>
            </c:ext>
          </c:extLst>
        </c:ser>
        <c:dLbls>
          <c:showLegendKey val="0"/>
          <c:showVal val="0"/>
          <c:showCatName val="0"/>
          <c:showSerName val="0"/>
          <c:showPercent val="0"/>
          <c:showBubbleSize val="0"/>
        </c:dLbls>
        <c:gapWidth val="180"/>
        <c:overlap val="-90"/>
        <c:axId val="255509616"/>
        <c:axId val="25551000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17-4CD9-AB62-7E5DD7B73E20}"/>
            </c:ext>
          </c:extLst>
        </c:ser>
        <c:dLbls>
          <c:showLegendKey val="0"/>
          <c:showVal val="0"/>
          <c:showCatName val="0"/>
          <c:showSerName val="0"/>
          <c:showPercent val="0"/>
          <c:showBubbleSize val="0"/>
        </c:dLbls>
        <c:marker val="1"/>
        <c:smooth val="0"/>
        <c:axId val="255509616"/>
        <c:axId val="255510008"/>
      </c:lineChart>
      <c:catAx>
        <c:axId val="255509616"/>
        <c:scaling>
          <c:orientation val="minMax"/>
        </c:scaling>
        <c:delete val="0"/>
        <c:axPos val="b"/>
        <c:numFmt formatCode="General" sourceLinked="1"/>
        <c:majorTickMark val="none"/>
        <c:minorTickMark val="none"/>
        <c:tickLblPos val="none"/>
        <c:crossAx val="255510008"/>
        <c:crosses val="autoZero"/>
        <c:auto val="0"/>
        <c:lblAlgn val="ctr"/>
        <c:lblOffset val="100"/>
        <c:noMultiLvlLbl val="1"/>
      </c:catAx>
      <c:valAx>
        <c:axId val="255510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509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9B-4C94-B811-4A6182420137}"/>
            </c:ext>
          </c:extLst>
        </c:ser>
        <c:dLbls>
          <c:showLegendKey val="0"/>
          <c:showVal val="0"/>
          <c:showCatName val="0"/>
          <c:showSerName val="0"/>
          <c:showPercent val="0"/>
          <c:showBubbleSize val="0"/>
        </c:dLbls>
        <c:gapWidth val="180"/>
        <c:overlap val="-90"/>
        <c:axId val="255510792"/>
        <c:axId val="25551118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9B-4C94-B811-4A6182420137}"/>
            </c:ext>
          </c:extLst>
        </c:ser>
        <c:dLbls>
          <c:showLegendKey val="0"/>
          <c:showVal val="0"/>
          <c:showCatName val="0"/>
          <c:showSerName val="0"/>
          <c:showPercent val="0"/>
          <c:showBubbleSize val="0"/>
        </c:dLbls>
        <c:marker val="1"/>
        <c:smooth val="0"/>
        <c:axId val="255510792"/>
        <c:axId val="255511184"/>
      </c:lineChart>
      <c:catAx>
        <c:axId val="255510792"/>
        <c:scaling>
          <c:orientation val="minMax"/>
        </c:scaling>
        <c:delete val="0"/>
        <c:axPos val="b"/>
        <c:numFmt formatCode="General" sourceLinked="1"/>
        <c:majorTickMark val="none"/>
        <c:minorTickMark val="none"/>
        <c:tickLblPos val="none"/>
        <c:crossAx val="255511184"/>
        <c:crosses val="autoZero"/>
        <c:auto val="0"/>
        <c:lblAlgn val="ctr"/>
        <c:lblOffset val="100"/>
        <c:noMultiLvlLbl val="1"/>
      </c:catAx>
      <c:valAx>
        <c:axId val="255511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510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65-4B14-B280-3A4BC3D2FBDE}"/>
            </c:ext>
          </c:extLst>
        </c:ser>
        <c:dLbls>
          <c:showLegendKey val="0"/>
          <c:showVal val="0"/>
          <c:showCatName val="0"/>
          <c:showSerName val="0"/>
          <c:showPercent val="0"/>
          <c:showBubbleSize val="0"/>
        </c:dLbls>
        <c:gapWidth val="180"/>
        <c:overlap val="-90"/>
        <c:axId val="255511968"/>
        <c:axId val="25479158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65-4B14-B280-3A4BC3D2FBDE}"/>
            </c:ext>
          </c:extLst>
        </c:ser>
        <c:dLbls>
          <c:showLegendKey val="0"/>
          <c:showVal val="0"/>
          <c:showCatName val="0"/>
          <c:showSerName val="0"/>
          <c:showPercent val="0"/>
          <c:showBubbleSize val="0"/>
        </c:dLbls>
        <c:marker val="1"/>
        <c:smooth val="0"/>
        <c:axId val="255511968"/>
        <c:axId val="254791584"/>
      </c:lineChart>
      <c:catAx>
        <c:axId val="255511968"/>
        <c:scaling>
          <c:orientation val="minMax"/>
        </c:scaling>
        <c:delete val="0"/>
        <c:axPos val="b"/>
        <c:numFmt formatCode="General" sourceLinked="1"/>
        <c:majorTickMark val="none"/>
        <c:minorTickMark val="none"/>
        <c:tickLblPos val="none"/>
        <c:crossAx val="254791584"/>
        <c:crosses val="autoZero"/>
        <c:auto val="0"/>
        <c:lblAlgn val="ctr"/>
        <c:lblOffset val="100"/>
        <c:noMultiLvlLbl val="1"/>
      </c:catAx>
      <c:valAx>
        <c:axId val="254791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5511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9E-4DE9-95E9-0BB548B4C227}"/>
            </c:ext>
          </c:extLst>
        </c:ser>
        <c:dLbls>
          <c:showLegendKey val="0"/>
          <c:showVal val="0"/>
          <c:showCatName val="0"/>
          <c:showSerName val="0"/>
          <c:showPercent val="0"/>
          <c:showBubbleSize val="0"/>
        </c:dLbls>
        <c:gapWidth val="180"/>
        <c:overlap val="-90"/>
        <c:axId val="254792368"/>
        <c:axId val="25479276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9E-4DE9-95E9-0BB548B4C227}"/>
            </c:ext>
          </c:extLst>
        </c:ser>
        <c:dLbls>
          <c:showLegendKey val="0"/>
          <c:showVal val="0"/>
          <c:showCatName val="0"/>
          <c:showSerName val="0"/>
          <c:showPercent val="0"/>
          <c:showBubbleSize val="0"/>
        </c:dLbls>
        <c:marker val="1"/>
        <c:smooth val="0"/>
        <c:axId val="254792368"/>
        <c:axId val="254792760"/>
      </c:lineChart>
      <c:catAx>
        <c:axId val="254792368"/>
        <c:scaling>
          <c:orientation val="minMax"/>
        </c:scaling>
        <c:delete val="0"/>
        <c:axPos val="b"/>
        <c:numFmt formatCode="General" sourceLinked="1"/>
        <c:majorTickMark val="none"/>
        <c:minorTickMark val="none"/>
        <c:tickLblPos val="none"/>
        <c:crossAx val="254792760"/>
        <c:crosses val="autoZero"/>
        <c:auto val="0"/>
        <c:lblAlgn val="ctr"/>
        <c:lblOffset val="100"/>
        <c:noMultiLvlLbl val="1"/>
      </c:catAx>
      <c:valAx>
        <c:axId val="254792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792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90A-45EC-B52F-27F58A13A758}"/>
            </c:ext>
          </c:extLst>
        </c:ser>
        <c:dLbls>
          <c:showLegendKey val="0"/>
          <c:showVal val="0"/>
          <c:showCatName val="0"/>
          <c:showSerName val="0"/>
          <c:showPercent val="0"/>
          <c:showBubbleSize val="0"/>
        </c:dLbls>
        <c:gapWidth val="180"/>
        <c:overlap val="-90"/>
        <c:axId val="254793544"/>
        <c:axId val="25479393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0A-45EC-B52F-27F58A13A758}"/>
            </c:ext>
          </c:extLst>
        </c:ser>
        <c:dLbls>
          <c:showLegendKey val="0"/>
          <c:showVal val="0"/>
          <c:showCatName val="0"/>
          <c:showSerName val="0"/>
          <c:showPercent val="0"/>
          <c:showBubbleSize val="0"/>
        </c:dLbls>
        <c:marker val="1"/>
        <c:smooth val="0"/>
        <c:axId val="254793544"/>
        <c:axId val="254793936"/>
      </c:lineChart>
      <c:catAx>
        <c:axId val="254793544"/>
        <c:scaling>
          <c:orientation val="minMax"/>
        </c:scaling>
        <c:delete val="0"/>
        <c:axPos val="b"/>
        <c:numFmt formatCode="General" sourceLinked="1"/>
        <c:majorTickMark val="none"/>
        <c:minorTickMark val="none"/>
        <c:tickLblPos val="none"/>
        <c:crossAx val="254793936"/>
        <c:crosses val="autoZero"/>
        <c:auto val="0"/>
        <c:lblAlgn val="ctr"/>
        <c:lblOffset val="100"/>
        <c:noMultiLvlLbl val="1"/>
      </c:catAx>
      <c:valAx>
        <c:axId val="254793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793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F1-4F27-8EF6-3121D5B0D3C0}"/>
            </c:ext>
          </c:extLst>
        </c:ser>
        <c:dLbls>
          <c:showLegendKey val="0"/>
          <c:showVal val="0"/>
          <c:showCatName val="0"/>
          <c:showSerName val="0"/>
          <c:showPercent val="0"/>
          <c:showBubbleSize val="0"/>
        </c:dLbls>
        <c:gapWidth val="180"/>
        <c:overlap val="-90"/>
        <c:axId val="190865400"/>
        <c:axId val="1908719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F1-4F27-8EF6-3121D5B0D3C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23F1-4F27-8EF6-3121D5B0D3C0}"/>
            </c:ext>
          </c:extLst>
        </c:ser>
        <c:dLbls>
          <c:showLegendKey val="0"/>
          <c:showVal val="0"/>
          <c:showCatName val="0"/>
          <c:showSerName val="0"/>
          <c:showPercent val="0"/>
          <c:showBubbleSize val="0"/>
        </c:dLbls>
        <c:marker val="1"/>
        <c:smooth val="0"/>
        <c:axId val="190865400"/>
        <c:axId val="190871928"/>
      </c:lineChart>
      <c:catAx>
        <c:axId val="190865400"/>
        <c:scaling>
          <c:orientation val="minMax"/>
        </c:scaling>
        <c:delete val="0"/>
        <c:axPos val="b"/>
        <c:numFmt formatCode="General" sourceLinked="1"/>
        <c:majorTickMark val="none"/>
        <c:minorTickMark val="none"/>
        <c:tickLblPos val="none"/>
        <c:crossAx val="190871928"/>
        <c:crosses val="autoZero"/>
        <c:auto val="0"/>
        <c:lblAlgn val="ctr"/>
        <c:lblOffset val="100"/>
        <c:noMultiLvlLbl val="1"/>
      </c:catAx>
      <c:valAx>
        <c:axId val="190871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865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ECC-4724-AFDA-42192E540063}"/>
            </c:ext>
          </c:extLst>
        </c:ser>
        <c:dLbls>
          <c:showLegendKey val="0"/>
          <c:showVal val="0"/>
          <c:showCatName val="0"/>
          <c:showSerName val="0"/>
          <c:showPercent val="0"/>
          <c:showBubbleSize val="0"/>
        </c:dLbls>
        <c:gapWidth val="180"/>
        <c:overlap val="-90"/>
        <c:axId val="254794720"/>
        <c:axId val="254795112"/>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CC-4724-AFDA-42192E540063}"/>
            </c:ext>
          </c:extLst>
        </c:ser>
        <c:dLbls>
          <c:showLegendKey val="0"/>
          <c:showVal val="0"/>
          <c:showCatName val="0"/>
          <c:showSerName val="0"/>
          <c:showPercent val="0"/>
          <c:showBubbleSize val="0"/>
        </c:dLbls>
        <c:marker val="1"/>
        <c:smooth val="0"/>
        <c:axId val="254794720"/>
        <c:axId val="254795112"/>
      </c:lineChart>
      <c:catAx>
        <c:axId val="254794720"/>
        <c:scaling>
          <c:orientation val="minMax"/>
        </c:scaling>
        <c:delete val="0"/>
        <c:axPos val="b"/>
        <c:numFmt formatCode="General" sourceLinked="1"/>
        <c:majorTickMark val="none"/>
        <c:minorTickMark val="none"/>
        <c:tickLblPos val="none"/>
        <c:crossAx val="254795112"/>
        <c:crosses val="autoZero"/>
        <c:auto val="0"/>
        <c:lblAlgn val="ctr"/>
        <c:lblOffset val="100"/>
        <c:noMultiLvlLbl val="1"/>
      </c:catAx>
      <c:valAx>
        <c:axId val="254795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4794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#N/A</c:v>
                </c:pt>
                <c:pt idx="1">
                  <c:v>#N/A</c:v>
                </c:pt>
                <c:pt idx="2">
                  <c:v>1252</c:v>
                </c:pt>
                <c:pt idx="3">
                  <c:v>2303</c:v>
                </c:pt>
                <c:pt idx="4">
                  <c:v>2278.9</c:v>
                </c:pt>
              </c:numCache>
            </c:numRef>
          </c:val>
          <c:extLst>
            <c:ext xmlns:c16="http://schemas.microsoft.com/office/drawing/2014/chart" uri="{C3380CC4-5D6E-409C-BE32-E72D297353CC}">
              <c16:uniqueId val="{00000000-F542-4AC4-A7D8-593862C5668E}"/>
            </c:ext>
          </c:extLst>
        </c:ser>
        <c:dLbls>
          <c:showLegendKey val="0"/>
          <c:showVal val="0"/>
          <c:showCatName val="0"/>
          <c:showSerName val="0"/>
          <c:showPercent val="0"/>
          <c:showBubbleSize val="0"/>
        </c:dLbls>
        <c:gapWidth val="180"/>
        <c:overlap val="-90"/>
        <c:axId val="190999688"/>
        <c:axId val="19100007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19199</c:v>
                </c:pt>
                <c:pt idx="3">
                  <c:v>19830.400000000001</c:v>
                </c:pt>
                <c:pt idx="4">
                  <c:v>19066.3</c:v>
                </c:pt>
              </c:numCache>
            </c:numRef>
          </c:val>
          <c:smooth val="0"/>
          <c:extLst>
            <c:ext xmlns:c16="http://schemas.microsoft.com/office/drawing/2014/chart" uri="{C3380CC4-5D6E-409C-BE32-E72D297353CC}">
              <c16:uniqueId val="{00000001-F542-4AC4-A7D8-593862C5668E}"/>
            </c:ext>
          </c:extLst>
        </c:ser>
        <c:dLbls>
          <c:showLegendKey val="0"/>
          <c:showVal val="0"/>
          <c:showCatName val="0"/>
          <c:showSerName val="0"/>
          <c:showPercent val="0"/>
          <c:showBubbleSize val="0"/>
        </c:dLbls>
        <c:marker val="1"/>
        <c:smooth val="0"/>
        <c:axId val="190999688"/>
        <c:axId val="191000072"/>
      </c:lineChart>
      <c:catAx>
        <c:axId val="190999688"/>
        <c:scaling>
          <c:orientation val="minMax"/>
        </c:scaling>
        <c:delete val="0"/>
        <c:axPos val="b"/>
        <c:numFmt formatCode="General" sourceLinked="1"/>
        <c:majorTickMark val="none"/>
        <c:minorTickMark val="none"/>
        <c:tickLblPos val="none"/>
        <c:crossAx val="191000072"/>
        <c:crosses val="autoZero"/>
        <c:auto val="0"/>
        <c:lblAlgn val="ctr"/>
        <c:lblOffset val="100"/>
        <c:noMultiLvlLbl val="1"/>
      </c:catAx>
      <c:valAx>
        <c:axId val="191000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0999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#N/A</c:v>
                </c:pt>
                <c:pt idx="1">
                  <c:v>#N/A</c:v>
                </c:pt>
                <c:pt idx="2">
                  <c:v>33332</c:v>
                </c:pt>
                <c:pt idx="3">
                  <c:v>18170</c:v>
                </c:pt>
                <c:pt idx="4">
                  <c:v>23300</c:v>
                </c:pt>
              </c:numCache>
            </c:numRef>
          </c:val>
          <c:extLst>
            <c:ext xmlns:c16="http://schemas.microsoft.com/office/drawing/2014/chart" uri="{C3380CC4-5D6E-409C-BE32-E72D297353CC}">
              <c16:uniqueId val="{00000000-EFA2-44AB-986D-70B762E48AD0}"/>
            </c:ext>
          </c:extLst>
        </c:ser>
        <c:dLbls>
          <c:showLegendKey val="0"/>
          <c:showVal val="0"/>
          <c:showCatName val="0"/>
          <c:showSerName val="0"/>
          <c:showPercent val="0"/>
          <c:showBubbleSize val="0"/>
        </c:dLbls>
        <c:gapWidth val="180"/>
        <c:overlap val="-90"/>
        <c:axId val="191353680"/>
        <c:axId val="1913561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32739</c:v>
                </c:pt>
                <c:pt idx="3">
                  <c:v>34140</c:v>
                </c:pt>
                <c:pt idx="4">
                  <c:v>33434</c:v>
                </c:pt>
              </c:numCache>
            </c:numRef>
          </c:val>
          <c:smooth val="0"/>
          <c:extLst>
            <c:ext xmlns:c16="http://schemas.microsoft.com/office/drawing/2014/chart" uri="{C3380CC4-5D6E-409C-BE32-E72D297353CC}">
              <c16:uniqueId val="{00000001-EFA2-44AB-986D-70B762E48AD0}"/>
            </c:ext>
          </c:extLst>
        </c:ser>
        <c:dLbls>
          <c:showLegendKey val="0"/>
          <c:showVal val="0"/>
          <c:showCatName val="0"/>
          <c:showSerName val="0"/>
          <c:showPercent val="0"/>
          <c:showBubbleSize val="0"/>
        </c:dLbls>
        <c:marker val="1"/>
        <c:smooth val="0"/>
        <c:axId val="191353680"/>
        <c:axId val="191356112"/>
      </c:lineChart>
      <c:catAx>
        <c:axId val="191353680"/>
        <c:scaling>
          <c:orientation val="minMax"/>
        </c:scaling>
        <c:delete val="0"/>
        <c:axPos val="b"/>
        <c:numFmt formatCode="General" sourceLinked="1"/>
        <c:majorTickMark val="none"/>
        <c:minorTickMark val="none"/>
        <c:tickLblPos val="none"/>
        <c:crossAx val="191356112"/>
        <c:crosses val="autoZero"/>
        <c:auto val="0"/>
        <c:lblAlgn val="ctr"/>
        <c:lblOffset val="100"/>
        <c:noMultiLvlLbl val="1"/>
      </c:catAx>
      <c:valAx>
        <c:axId val="1913561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35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#N/A</c:v>
                </c:pt>
                <c:pt idx="1">
                  <c:v>#N/A</c:v>
                </c:pt>
                <c:pt idx="2">
                  <c:v>60.6</c:v>
                </c:pt>
                <c:pt idx="3">
                  <c:v>33.700000000000003</c:v>
                </c:pt>
                <c:pt idx="4">
                  <c:v>41.3</c:v>
                </c:pt>
              </c:numCache>
            </c:numRef>
          </c:val>
          <c:extLst>
            <c:ext xmlns:c16="http://schemas.microsoft.com/office/drawing/2014/chart" uri="{C3380CC4-5D6E-409C-BE32-E72D297353CC}">
              <c16:uniqueId val="{00000000-9A53-48A2-AF34-BF16BE1FC3CD}"/>
            </c:ext>
          </c:extLst>
        </c:ser>
        <c:dLbls>
          <c:showLegendKey val="0"/>
          <c:showVal val="0"/>
          <c:showCatName val="0"/>
          <c:showSerName val="0"/>
          <c:showPercent val="0"/>
          <c:showBubbleSize val="0"/>
        </c:dLbls>
        <c:gapWidth val="180"/>
        <c:overlap val="-90"/>
        <c:axId val="191064304"/>
        <c:axId val="19106469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#N/A</c:v>
                </c:pt>
                <c:pt idx="1">
                  <c:v>#N/A</c:v>
                </c:pt>
                <c:pt idx="2">
                  <c:v>31.6</c:v>
                </c:pt>
                <c:pt idx="3">
                  <c:v>31.6</c:v>
                </c:pt>
                <c:pt idx="4">
                  <c:v>30.1</c:v>
                </c:pt>
              </c:numCache>
            </c:numRef>
          </c:val>
          <c:smooth val="0"/>
          <c:extLst>
            <c:ext xmlns:c16="http://schemas.microsoft.com/office/drawing/2014/chart" uri="{C3380CC4-5D6E-409C-BE32-E72D297353CC}">
              <c16:uniqueId val="{00000001-9A53-48A2-AF34-BF16BE1FC3CD}"/>
            </c:ext>
          </c:extLst>
        </c:ser>
        <c:dLbls>
          <c:showLegendKey val="0"/>
          <c:showVal val="0"/>
          <c:showCatName val="0"/>
          <c:showSerName val="0"/>
          <c:showPercent val="0"/>
          <c:showBubbleSize val="0"/>
        </c:dLbls>
        <c:marker val="1"/>
        <c:smooth val="0"/>
        <c:axId val="191064304"/>
        <c:axId val="191064696"/>
      </c:lineChart>
      <c:catAx>
        <c:axId val="191064304"/>
        <c:scaling>
          <c:orientation val="minMax"/>
        </c:scaling>
        <c:delete val="0"/>
        <c:axPos val="b"/>
        <c:numFmt formatCode="General" sourceLinked="1"/>
        <c:majorTickMark val="none"/>
        <c:minorTickMark val="none"/>
        <c:tickLblPos val="none"/>
        <c:crossAx val="191064696"/>
        <c:crosses val="autoZero"/>
        <c:auto val="0"/>
        <c:lblAlgn val="ctr"/>
        <c:lblOffset val="100"/>
        <c:noMultiLvlLbl val="1"/>
      </c:catAx>
      <c:valAx>
        <c:axId val="191064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06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8CF5-43F4-8197-D0F25185B5CF}"/>
            </c:ext>
          </c:extLst>
        </c:ser>
        <c:dLbls>
          <c:showLegendKey val="0"/>
          <c:showVal val="0"/>
          <c:showCatName val="0"/>
          <c:showSerName val="0"/>
          <c:showPercent val="0"/>
          <c:showBubbleSize val="0"/>
        </c:dLbls>
        <c:gapWidth val="180"/>
        <c:overlap val="-90"/>
        <c:axId val="191065480"/>
        <c:axId val="19106587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#N/A</c:v>
                </c:pt>
                <c:pt idx="1">
                  <c:v>#N/A</c:v>
                </c:pt>
                <c:pt idx="2">
                  <c:v>7.1</c:v>
                </c:pt>
                <c:pt idx="3">
                  <c:v>7.3</c:v>
                </c:pt>
                <c:pt idx="4">
                  <c:v>5.4</c:v>
                </c:pt>
              </c:numCache>
            </c:numRef>
          </c:val>
          <c:smooth val="0"/>
          <c:extLst>
            <c:ext xmlns:c16="http://schemas.microsoft.com/office/drawing/2014/chart" uri="{C3380CC4-5D6E-409C-BE32-E72D297353CC}">
              <c16:uniqueId val="{00000001-8CF5-43F4-8197-D0F25185B5CF}"/>
            </c:ext>
          </c:extLst>
        </c:ser>
        <c:dLbls>
          <c:showLegendKey val="0"/>
          <c:showVal val="0"/>
          <c:showCatName val="0"/>
          <c:showSerName val="0"/>
          <c:showPercent val="0"/>
          <c:showBubbleSize val="0"/>
        </c:dLbls>
        <c:marker val="1"/>
        <c:smooth val="0"/>
        <c:axId val="191065480"/>
        <c:axId val="191065872"/>
      </c:lineChart>
      <c:catAx>
        <c:axId val="191065480"/>
        <c:scaling>
          <c:orientation val="minMax"/>
        </c:scaling>
        <c:delete val="0"/>
        <c:axPos val="b"/>
        <c:numFmt formatCode="General" sourceLinked="1"/>
        <c:majorTickMark val="none"/>
        <c:minorTickMark val="none"/>
        <c:tickLblPos val="none"/>
        <c:crossAx val="191065872"/>
        <c:crosses val="autoZero"/>
        <c:auto val="0"/>
        <c:lblAlgn val="ctr"/>
        <c:lblOffset val="100"/>
        <c:noMultiLvlLbl val="1"/>
      </c:catAx>
      <c:valAx>
        <c:axId val="191065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065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1DC9-4BC2-A472-731FD8AE80B2}"/>
            </c:ext>
          </c:extLst>
        </c:ser>
        <c:dLbls>
          <c:showLegendKey val="0"/>
          <c:showVal val="0"/>
          <c:showCatName val="0"/>
          <c:showSerName val="0"/>
          <c:showPercent val="0"/>
          <c:showBubbleSize val="0"/>
        </c:dLbls>
        <c:gapWidth val="180"/>
        <c:overlap val="-90"/>
        <c:axId val="191066656"/>
        <c:axId val="19106704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#N/A</c:v>
                </c:pt>
                <c:pt idx="1">
                  <c:v>#N/A</c:v>
                </c:pt>
                <c:pt idx="2">
                  <c:v>156.5</c:v>
                </c:pt>
                <c:pt idx="3">
                  <c:v>157.6</c:v>
                </c:pt>
                <c:pt idx="4">
                  <c:v>173.7</c:v>
                </c:pt>
              </c:numCache>
            </c:numRef>
          </c:val>
          <c:smooth val="0"/>
          <c:extLst>
            <c:ext xmlns:c16="http://schemas.microsoft.com/office/drawing/2014/chart" uri="{C3380CC4-5D6E-409C-BE32-E72D297353CC}">
              <c16:uniqueId val="{00000001-1DC9-4BC2-A472-731FD8AE80B2}"/>
            </c:ext>
          </c:extLst>
        </c:ser>
        <c:dLbls>
          <c:showLegendKey val="0"/>
          <c:showVal val="0"/>
          <c:showCatName val="0"/>
          <c:showSerName val="0"/>
          <c:showPercent val="0"/>
          <c:showBubbleSize val="0"/>
        </c:dLbls>
        <c:marker val="1"/>
        <c:smooth val="0"/>
        <c:axId val="191066656"/>
        <c:axId val="191067048"/>
      </c:lineChart>
      <c:catAx>
        <c:axId val="191066656"/>
        <c:scaling>
          <c:orientation val="minMax"/>
        </c:scaling>
        <c:delete val="0"/>
        <c:axPos val="b"/>
        <c:numFmt formatCode="General" sourceLinked="1"/>
        <c:majorTickMark val="none"/>
        <c:minorTickMark val="none"/>
        <c:tickLblPos val="none"/>
        <c:crossAx val="191067048"/>
        <c:crosses val="autoZero"/>
        <c:auto val="0"/>
        <c:lblAlgn val="ctr"/>
        <c:lblOffset val="100"/>
        <c:noMultiLvlLbl val="1"/>
      </c:catAx>
      <c:valAx>
        <c:axId val="191067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91066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3B-460E-A93C-254B0127F7FB}"/>
            </c:ext>
          </c:extLst>
        </c:ser>
        <c:dLbls>
          <c:showLegendKey val="0"/>
          <c:showVal val="0"/>
          <c:showCatName val="0"/>
          <c:showSerName val="0"/>
          <c:showPercent val="0"/>
          <c:showBubbleSize val="0"/>
        </c:dLbls>
        <c:gapWidth val="180"/>
        <c:overlap val="-90"/>
        <c:axId val="191729408"/>
        <c:axId val="19172980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3B-460E-A93C-254B0127F7FB}"/>
            </c:ext>
          </c:extLst>
        </c:ser>
        <c:dLbls>
          <c:showLegendKey val="0"/>
          <c:showVal val="0"/>
          <c:showCatName val="0"/>
          <c:showSerName val="0"/>
          <c:showPercent val="0"/>
          <c:showBubbleSize val="0"/>
        </c:dLbls>
        <c:marker val="1"/>
        <c:smooth val="0"/>
        <c:axId val="191729408"/>
        <c:axId val="191729800"/>
      </c:lineChart>
      <c:catAx>
        <c:axId val="191729408"/>
        <c:scaling>
          <c:orientation val="minMax"/>
        </c:scaling>
        <c:delete val="0"/>
        <c:axPos val="b"/>
        <c:numFmt formatCode="General" sourceLinked="1"/>
        <c:majorTickMark val="none"/>
        <c:minorTickMark val="none"/>
        <c:tickLblPos val="none"/>
        <c:crossAx val="191729800"/>
        <c:crosses val="autoZero"/>
        <c:auto val="0"/>
        <c:lblAlgn val="ctr"/>
        <c:lblOffset val="100"/>
        <c:noMultiLvlLbl val="1"/>
      </c:catAx>
      <c:valAx>
        <c:axId val="191729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917294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458654"/>
          <a:ext cx="5157407"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83641" y="7458654"/>
          <a:ext cx="506215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17641" y="7458654"/>
          <a:ext cx="5157409"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35734" y="7458654"/>
          <a:ext cx="508692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12188" y="7458654"/>
          <a:ext cx="5166932"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（最大出力合計184kW）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341431"/>
          <a:ext cx="5155586" cy="290442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400317"/>
          <a:ext cx="5155586" cy="28960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68109"/>
          <a:ext cx="5155586" cy="28960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18584"/>
          <a:ext cx="5155586" cy="28960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35412"/>
          <a:ext cx="5155586" cy="28960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7723" y="12341431"/>
          <a:ext cx="4651774" cy="290442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7723" y="15400317"/>
          <a:ext cx="4651774" cy="28960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7723" y="18468109"/>
          <a:ext cx="4651774" cy="28960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7723" y="21518584"/>
          <a:ext cx="4651774" cy="28960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7723" y="24535412"/>
          <a:ext cx="4651774" cy="28960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82854" y="12341431"/>
          <a:ext cx="4661299" cy="290442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82854" y="15400317"/>
          <a:ext cx="4661299" cy="28960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82854" y="18468109"/>
          <a:ext cx="4661299" cy="28960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82854" y="21518584"/>
          <a:ext cx="4661299" cy="28960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82854" y="24535412"/>
          <a:ext cx="4661299" cy="28960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17890" y="12341431"/>
          <a:ext cx="4661300" cy="290442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17890" y="15400317"/>
          <a:ext cx="4661300" cy="28960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17890" y="18468109"/>
          <a:ext cx="4661300" cy="28960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17890" y="21518584"/>
          <a:ext cx="4661300" cy="28960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17890" y="24535412"/>
          <a:ext cx="4661300" cy="28960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98895" y="12341431"/>
          <a:ext cx="4661298" cy="290442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98895" y="15400317"/>
          <a:ext cx="4661298" cy="28960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98895" y="18468109"/>
          <a:ext cx="4661298" cy="28960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98895" y="21518584"/>
          <a:ext cx="4661298" cy="28960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98895" y="24535412"/>
          <a:ext cx="4661298" cy="28960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9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9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9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70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70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70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70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70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70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70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70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70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70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71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71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71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713"/>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714"/>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715"/>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716"/>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717"/>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718"/>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719"/>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720"/>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721"/>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722"/>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723"/>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724"/>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725"/>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726"/>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727"/>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728"/>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729"/>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730"/>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731"/>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732"/>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733"/>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734"/>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735"/>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736"/>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737"/>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738"/>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739"/>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740"/>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741"/>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742"/>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743"/>
                </a:ext>
              </a:extLst>
            </xdr:cNvPicPr>
          </xdr:nvPicPr>
          <xdr:blipFill>
            <a:blip xmlns:r="http://schemas.openxmlformats.org/officeDocument/2006/relationships" r:embed="rId6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744"/>
                </a:ext>
              </a:extLst>
            </xdr:cNvPicPr>
          </xdr:nvPicPr>
          <xdr:blipFill>
            <a:blip xmlns:r="http://schemas.openxmlformats.org/officeDocument/2006/relationships" r:embed="rId6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70" zoomScaleNormal="70" workbookViewId="0">
      <selection activeCell="AK39" sqref="AK39:AQ39"/>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新潟県　佐渡市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2">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264</v>
      </c>
      <c r="AL3" s="113"/>
      <c r="AM3" s="113"/>
      <c r="AN3" s="113"/>
      <c r="AO3" s="113"/>
      <c r="AP3" s="113"/>
      <c r="AQ3" s="114"/>
    </row>
    <row r="4" spans="1:43" ht="23.1" customHeight="1" x14ac:dyDescent="0.2">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2">
      <c r="A5" s="1"/>
      <c r="B5" s="187">
        <f>データ!M6</f>
        <v>1</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2">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2">
      <c r="A7" s="1"/>
      <c r="B7" s="167" t="str">
        <f>データ!Q6</f>
        <v>-</v>
      </c>
      <c r="C7" s="168"/>
      <c r="D7" s="168"/>
      <c r="E7" s="168"/>
      <c r="F7" s="169" t="s">
        <v>131</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2">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5">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5">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2">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2">
      <c r="A12" s="1"/>
      <c r="B12" s="154" t="s">
        <v>21</v>
      </c>
      <c r="C12" s="155"/>
      <c r="D12" s="155"/>
      <c r="E12" s="155"/>
      <c r="F12" s="150" t="str">
        <f>データ!W6</f>
        <v>-</v>
      </c>
      <c r="G12" s="151"/>
      <c r="H12" s="150" t="str">
        <f>データ!X6</f>
        <v>-</v>
      </c>
      <c r="I12" s="151"/>
      <c r="J12" s="150">
        <f>データ!Y6</f>
        <v>976</v>
      </c>
      <c r="K12" s="151"/>
      <c r="L12" s="150">
        <f>データ!Z6</f>
        <v>543</v>
      </c>
      <c r="M12" s="151"/>
      <c r="N12" s="152">
        <f>データ!AA6</f>
        <v>667</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2">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2">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2">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5">
      <c r="A16" s="1"/>
      <c r="B16" s="133" t="s">
        <v>25</v>
      </c>
      <c r="C16" s="134"/>
      <c r="D16" s="134"/>
      <c r="E16" s="135"/>
      <c r="F16" s="146" t="str">
        <f>データ!AQ6</f>
        <v>-</v>
      </c>
      <c r="G16" s="146"/>
      <c r="H16" s="146" t="str">
        <f>データ!AR6</f>
        <v>-</v>
      </c>
      <c r="I16" s="146"/>
      <c r="J16" s="146">
        <f>データ!AS6</f>
        <v>976</v>
      </c>
      <c r="K16" s="146"/>
      <c r="L16" s="146">
        <f>データ!AT6</f>
        <v>543</v>
      </c>
      <c r="M16" s="146"/>
      <c r="N16" s="138">
        <f>データ!AU6</f>
        <v>667</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5">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2">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5">
      <c r="A19" s="1"/>
      <c r="B19" s="133" t="s">
        <v>28</v>
      </c>
      <c r="C19" s="134"/>
      <c r="D19" s="134"/>
      <c r="E19" s="135"/>
      <c r="F19" s="136" t="str">
        <f>データ!AV6</f>
        <v>-</v>
      </c>
      <c r="G19" s="136"/>
      <c r="H19" s="136"/>
      <c r="I19" s="136">
        <f>データ!AW6</f>
        <v>22682</v>
      </c>
      <c r="J19" s="136"/>
      <c r="K19" s="136"/>
      <c r="L19" s="136">
        <f>データ!AX6</f>
        <v>22682</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262</v>
      </c>
      <c r="AL40" s="113"/>
      <c r="AM40" s="113"/>
      <c r="AN40" s="113"/>
      <c r="AO40" s="113"/>
      <c r="AP40" s="113"/>
      <c r="AQ40" s="114"/>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2">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263</v>
      </c>
      <c r="AL99" s="124"/>
      <c r="AM99" s="124"/>
      <c r="AN99" s="124"/>
      <c r="AO99" s="124"/>
      <c r="AP99" s="124"/>
      <c r="AQ99" s="125"/>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（最大出力合計184kW）</v>
      </c>
      <c r="D123" s="5" t="str">
        <f>データ!EX9</f>
        <v>（最大出力合計184kW）</v>
      </c>
      <c r="E123" s="5" t="str">
        <f>データ!GW9</f>
        <v>（最大出力合計-kW）</v>
      </c>
      <c r="F123" s="5" t="str">
        <f>データ!IV9</f>
        <v>（最大出力合計-kW）</v>
      </c>
      <c r="G123" s="5" t="str">
        <f>データ!KU9</f>
        <v>（最大出力合計-kW）</v>
      </c>
    </row>
  </sheetData>
  <sheetProtection algorithmName="SHA-512" hashValue="Ei7Bw71zjGx5aGCWxImKVgFsibeNwphnHKcLs+hX/3jWyZNvQSmoOYqvRJ1KSw1ifjkzrEFkmiP/W7Tk/YkKXg==" saltValue="UdCeHennKSowbkinKxCvY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2">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2.8" x14ac:dyDescent="0.2">
      <c r="A6" s="49" t="s">
        <v>118</v>
      </c>
      <c r="B6" s="67" t="str">
        <f>B7</f>
        <v>2019</v>
      </c>
      <c r="C6" s="67" t="str">
        <f t="shared" ref="C6:AX6" si="6">C7</f>
        <v>152242</v>
      </c>
      <c r="D6" s="67" t="str">
        <f t="shared" si="6"/>
        <v>47</v>
      </c>
      <c r="E6" s="67" t="str">
        <f t="shared" si="6"/>
        <v>04</v>
      </c>
      <c r="F6" s="67" t="str">
        <f t="shared" si="6"/>
        <v>0</v>
      </c>
      <c r="G6" s="67" t="str">
        <f t="shared" si="6"/>
        <v>000</v>
      </c>
      <c r="H6" s="67" t="str">
        <f t="shared" si="6"/>
        <v>新潟県　佐渡市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令和19年３月31日　小倉小水力発電所</v>
      </c>
      <c r="S6" s="71" t="str">
        <f t="shared" si="6"/>
        <v>令和19年３月31日　小倉小水力発電所</v>
      </c>
      <c r="T6" s="67" t="str">
        <f t="shared" si="6"/>
        <v>無</v>
      </c>
      <c r="U6" s="71" t="str">
        <f t="shared" si="6"/>
        <v>東北電力株式会社</v>
      </c>
      <c r="V6" s="68" t="str">
        <f t="shared" si="6"/>
        <v>-</v>
      </c>
      <c r="W6" s="69" t="str">
        <f>W7</f>
        <v>-</v>
      </c>
      <c r="X6" s="69" t="str">
        <f t="shared" si="6"/>
        <v>-</v>
      </c>
      <c r="Y6" s="69">
        <f t="shared" si="6"/>
        <v>976</v>
      </c>
      <c r="Z6" s="69">
        <f t="shared" si="6"/>
        <v>543</v>
      </c>
      <c r="AA6" s="69">
        <f t="shared" si="6"/>
        <v>667</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t="str">
        <f t="shared" si="6"/>
        <v>-</v>
      </c>
      <c r="AR6" s="69" t="str">
        <f t="shared" si="6"/>
        <v>-</v>
      </c>
      <c r="AS6" s="69">
        <f t="shared" si="6"/>
        <v>976</v>
      </c>
      <c r="AT6" s="69">
        <f t="shared" si="6"/>
        <v>543</v>
      </c>
      <c r="AU6" s="69">
        <f t="shared" si="6"/>
        <v>667</v>
      </c>
      <c r="AV6" s="69" t="str">
        <f t="shared" si="6"/>
        <v>-</v>
      </c>
      <c r="AW6" s="69">
        <f t="shared" si="6"/>
        <v>22682</v>
      </c>
      <c r="AX6" s="69">
        <f t="shared" si="6"/>
        <v>22682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119</v>
      </c>
      <c r="C7" s="77" t="s">
        <v>120</v>
      </c>
      <c r="D7" s="77" t="s">
        <v>121</v>
      </c>
      <c r="E7" s="77" t="s">
        <v>122</v>
      </c>
      <c r="F7" s="77" t="s">
        <v>123</v>
      </c>
      <c r="G7" s="77" t="s">
        <v>124</v>
      </c>
      <c r="H7" s="77" t="s">
        <v>125</v>
      </c>
      <c r="I7" s="77" t="s">
        <v>126</v>
      </c>
      <c r="J7" s="77" t="s">
        <v>127</v>
      </c>
      <c r="K7" s="77" t="s">
        <v>128</v>
      </c>
      <c r="L7" s="78" t="s">
        <v>129</v>
      </c>
      <c r="M7" s="79">
        <v>1</v>
      </c>
      <c r="N7" s="79" t="s">
        <v>130</v>
      </c>
      <c r="O7" s="80" t="s">
        <v>130</v>
      </c>
      <c r="P7" s="80" t="s">
        <v>130</v>
      </c>
      <c r="Q7" s="80" t="s">
        <v>130</v>
      </c>
      <c r="R7" s="81" t="s">
        <v>131</v>
      </c>
      <c r="S7" s="81" t="s">
        <v>131</v>
      </c>
      <c r="T7" s="82" t="s">
        <v>132</v>
      </c>
      <c r="U7" s="81" t="s">
        <v>133</v>
      </c>
      <c r="V7" s="78" t="s">
        <v>130</v>
      </c>
      <c r="W7" s="80" t="s">
        <v>130</v>
      </c>
      <c r="X7" s="80" t="s">
        <v>130</v>
      </c>
      <c r="Y7" s="80">
        <v>976</v>
      </c>
      <c r="Z7" s="80">
        <v>543</v>
      </c>
      <c r="AA7" s="80">
        <v>667</v>
      </c>
      <c r="AB7" s="80" t="s">
        <v>130</v>
      </c>
      <c r="AC7" s="80" t="s">
        <v>130</v>
      </c>
      <c r="AD7" s="80" t="s">
        <v>130</v>
      </c>
      <c r="AE7" s="80" t="s">
        <v>130</v>
      </c>
      <c r="AF7" s="80" t="s">
        <v>130</v>
      </c>
      <c r="AG7" s="80" t="s">
        <v>130</v>
      </c>
      <c r="AH7" s="80" t="s">
        <v>130</v>
      </c>
      <c r="AI7" s="80" t="s">
        <v>130</v>
      </c>
      <c r="AJ7" s="80" t="s">
        <v>130</v>
      </c>
      <c r="AK7" s="80" t="s">
        <v>130</v>
      </c>
      <c r="AL7" s="80" t="s">
        <v>130</v>
      </c>
      <c r="AM7" s="80" t="s">
        <v>130</v>
      </c>
      <c r="AN7" s="80" t="s">
        <v>130</v>
      </c>
      <c r="AO7" s="80" t="s">
        <v>130</v>
      </c>
      <c r="AP7" s="80" t="s">
        <v>130</v>
      </c>
      <c r="AQ7" s="80" t="s">
        <v>130</v>
      </c>
      <c r="AR7" s="80" t="s">
        <v>130</v>
      </c>
      <c r="AS7" s="80">
        <v>976</v>
      </c>
      <c r="AT7" s="80">
        <v>543</v>
      </c>
      <c r="AU7" s="80">
        <v>667</v>
      </c>
      <c r="AV7" s="80" t="s">
        <v>130</v>
      </c>
      <c r="AW7" s="80">
        <v>22682</v>
      </c>
      <c r="AX7" s="80">
        <v>22682</v>
      </c>
      <c r="AY7" s="83" t="s">
        <v>130</v>
      </c>
      <c r="AZ7" s="83" t="s">
        <v>130</v>
      </c>
      <c r="BA7" s="83">
        <v>2827.7</v>
      </c>
      <c r="BB7" s="83">
        <v>1594.2</v>
      </c>
      <c r="BC7" s="83">
        <v>1632.9</v>
      </c>
      <c r="BD7" s="83" t="s">
        <v>130</v>
      </c>
      <c r="BE7" s="83" t="s">
        <v>130</v>
      </c>
      <c r="BF7" s="83">
        <v>121.3</v>
      </c>
      <c r="BG7" s="83">
        <v>123.2</v>
      </c>
      <c r="BH7" s="83">
        <v>134.69999999999999</v>
      </c>
      <c r="BI7" s="83">
        <v>100</v>
      </c>
      <c r="BJ7" s="83" t="s">
        <v>130</v>
      </c>
      <c r="BK7" s="83" t="s">
        <v>130</v>
      </c>
      <c r="BL7" s="83">
        <v>2827.7</v>
      </c>
      <c r="BM7" s="83">
        <v>1594.2</v>
      </c>
      <c r="BN7" s="83">
        <v>1632.9</v>
      </c>
      <c r="BO7" s="83" t="s">
        <v>130</v>
      </c>
      <c r="BP7" s="83" t="s">
        <v>130</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t="s">
        <v>130</v>
      </c>
      <c r="CG7" s="83" t="s">
        <v>130</v>
      </c>
      <c r="CH7" s="83">
        <v>1252</v>
      </c>
      <c r="CI7" s="83">
        <v>2303</v>
      </c>
      <c r="CJ7" s="83">
        <v>2278.9</v>
      </c>
      <c r="CK7" s="83" t="s">
        <v>130</v>
      </c>
      <c r="CL7" s="83" t="s">
        <v>130</v>
      </c>
      <c r="CM7" s="83">
        <v>19199</v>
      </c>
      <c r="CN7" s="83">
        <v>19830.400000000001</v>
      </c>
      <c r="CO7" s="83">
        <v>19066.3</v>
      </c>
      <c r="CP7" s="80" t="s">
        <v>130</v>
      </c>
      <c r="CQ7" s="80" t="s">
        <v>130</v>
      </c>
      <c r="CR7" s="80">
        <v>33332</v>
      </c>
      <c r="CS7" s="80">
        <v>18170</v>
      </c>
      <c r="CT7" s="80">
        <v>23300</v>
      </c>
      <c r="CU7" s="80" t="s">
        <v>130</v>
      </c>
      <c r="CV7" s="80" t="s">
        <v>130</v>
      </c>
      <c r="CW7" s="80">
        <v>32739</v>
      </c>
      <c r="CX7" s="80">
        <v>34140</v>
      </c>
      <c r="CY7" s="80">
        <v>33434</v>
      </c>
      <c r="CZ7" s="80">
        <v>184</v>
      </c>
      <c r="DA7" s="83" t="s">
        <v>130</v>
      </c>
      <c r="DB7" s="83" t="s">
        <v>130</v>
      </c>
      <c r="DC7" s="83">
        <v>60.6</v>
      </c>
      <c r="DD7" s="83">
        <v>33.700000000000003</v>
      </c>
      <c r="DE7" s="83">
        <v>41.3</v>
      </c>
      <c r="DF7" s="83" t="s">
        <v>130</v>
      </c>
      <c r="DG7" s="83" t="s">
        <v>130</v>
      </c>
      <c r="DH7" s="83">
        <v>31.6</v>
      </c>
      <c r="DI7" s="83">
        <v>31.6</v>
      </c>
      <c r="DJ7" s="83">
        <v>30.1</v>
      </c>
      <c r="DK7" s="83" t="s">
        <v>130</v>
      </c>
      <c r="DL7" s="83" t="s">
        <v>130</v>
      </c>
      <c r="DM7" s="83">
        <v>0</v>
      </c>
      <c r="DN7" s="83">
        <v>0</v>
      </c>
      <c r="DO7" s="83">
        <v>0</v>
      </c>
      <c r="DP7" s="83" t="s">
        <v>130</v>
      </c>
      <c r="DQ7" s="83" t="s">
        <v>130</v>
      </c>
      <c r="DR7" s="83">
        <v>7.1</v>
      </c>
      <c r="DS7" s="83">
        <v>7.3</v>
      </c>
      <c r="DT7" s="83">
        <v>5.4</v>
      </c>
      <c r="DU7" s="83" t="s">
        <v>130</v>
      </c>
      <c r="DV7" s="83" t="s">
        <v>130</v>
      </c>
      <c r="DW7" s="83">
        <v>0</v>
      </c>
      <c r="DX7" s="83">
        <v>0</v>
      </c>
      <c r="DY7" s="83">
        <v>0</v>
      </c>
      <c r="DZ7" s="83" t="s">
        <v>130</v>
      </c>
      <c r="EA7" s="83" t="s">
        <v>130</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t="s">
        <v>130</v>
      </c>
      <c r="EP7" s="83" t="s">
        <v>130</v>
      </c>
      <c r="EQ7" s="83">
        <v>100</v>
      </c>
      <c r="ER7" s="83">
        <v>100</v>
      </c>
      <c r="ES7" s="83">
        <v>100</v>
      </c>
      <c r="ET7" s="83" t="s">
        <v>130</v>
      </c>
      <c r="EU7" s="83" t="s">
        <v>130</v>
      </c>
      <c r="EV7" s="83">
        <v>86.8</v>
      </c>
      <c r="EW7" s="83">
        <v>82.8</v>
      </c>
      <c r="EX7" s="83">
        <v>82.6</v>
      </c>
      <c r="EY7" s="80">
        <v>184</v>
      </c>
      <c r="EZ7" s="83" t="s">
        <v>130</v>
      </c>
      <c r="FA7" s="83" t="s">
        <v>130</v>
      </c>
      <c r="FB7" s="83">
        <v>60.6</v>
      </c>
      <c r="FC7" s="83">
        <v>33.700000000000003</v>
      </c>
      <c r="FD7" s="83">
        <v>41.3</v>
      </c>
      <c r="FE7" s="83" t="s">
        <v>130</v>
      </c>
      <c r="FF7" s="83" t="s">
        <v>130</v>
      </c>
      <c r="FG7" s="83">
        <v>57.7</v>
      </c>
      <c r="FH7" s="83">
        <v>57.6</v>
      </c>
      <c r="FI7" s="83">
        <v>60.4</v>
      </c>
      <c r="FJ7" s="83" t="s">
        <v>130</v>
      </c>
      <c r="FK7" s="83" t="s">
        <v>130</v>
      </c>
      <c r="FL7" s="83">
        <v>0</v>
      </c>
      <c r="FM7" s="83">
        <v>0</v>
      </c>
      <c r="FN7" s="83">
        <v>0</v>
      </c>
      <c r="FO7" s="83" t="s">
        <v>130</v>
      </c>
      <c r="FP7" s="83" t="s">
        <v>130</v>
      </c>
      <c r="FQ7" s="83">
        <v>5.4</v>
      </c>
      <c r="FR7" s="83">
        <v>8.6999999999999993</v>
      </c>
      <c r="FS7" s="83">
        <v>16.5</v>
      </c>
      <c r="FT7" s="83" t="s">
        <v>130</v>
      </c>
      <c r="FU7" s="83" t="s">
        <v>130</v>
      </c>
      <c r="FV7" s="83">
        <v>0</v>
      </c>
      <c r="FW7" s="83">
        <v>0</v>
      </c>
      <c r="FX7" s="83">
        <v>0</v>
      </c>
      <c r="FY7" s="83" t="s">
        <v>130</v>
      </c>
      <c r="FZ7" s="83" t="s">
        <v>130</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v>100</v>
      </c>
      <c r="GQ7" s="83">
        <v>100</v>
      </c>
      <c r="GR7" s="83">
        <v>100</v>
      </c>
      <c r="GS7" s="83" t="s">
        <v>130</v>
      </c>
      <c r="GT7" s="83" t="s">
        <v>130</v>
      </c>
      <c r="GU7" s="83">
        <v>92</v>
      </c>
      <c r="GV7" s="83">
        <v>94.7</v>
      </c>
      <c r="GW7" s="83">
        <v>96</v>
      </c>
      <c r="GX7" s="80" t="s">
        <v>130</v>
      </c>
      <c r="GY7" s="83" t="s">
        <v>130</v>
      </c>
      <c r="GZ7" s="83" t="s">
        <v>130</v>
      </c>
      <c r="HA7" s="83" t="s">
        <v>130</v>
      </c>
      <c r="HB7" s="83" t="s">
        <v>130</v>
      </c>
      <c r="HC7" s="83" t="s">
        <v>130</v>
      </c>
      <c r="HD7" s="83" t="s">
        <v>130</v>
      </c>
      <c r="HE7" s="83" t="s">
        <v>130</v>
      </c>
      <c r="HF7" s="83">
        <v>67.599999999999994</v>
      </c>
      <c r="HG7" s="83">
        <v>67.8</v>
      </c>
      <c r="HH7" s="83">
        <v>71</v>
      </c>
      <c r="HI7" s="83" t="s">
        <v>130</v>
      </c>
      <c r="HJ7" s="83" t="s">
        <v>130</v>
      </c>
      <c r="HK7" s="83" t="s">
        <v>130</v>
      </c>
      <c r="HL7" s="83" t="s">
        <v>130</v>
      </c>
      <c r="HM7" s="83" t="s">
        <v>130</v>
      </c>
      <c r="HN7" s="83" t="s">
        <v>130</v>
      </c>
      <c r="HO7" s="83" t="s">
        <v>130</v>
      </c>
      <c r="HP7" s="83">
        <v>0</v>
      </c>
      <c r="HQ7" s="83">
        <v>0.6</v>
      </c>
      <c r="HR7" s="83">
        <v>0.2</v>
      </c>
      <c r="HS7" s="83" t="s">
        <v>130</v>
      </c>
      <c r="HT7" s="83" t="s">
        <v>130</v>
      </c>
      <c r="HU7" s="83" t="s">
        <v>130</v>
      </c>
      <c r="HV7" s="83" t="s">
        <v>130</v>
      </c>
      <c r="HW7" s="83" t="s">
        <v>130</v>
      </c>
      <c r="HX7" s="83" t="s">
        <v>130</v>
      </c>
      <c r="HY7" s="83" t="s">
        <v>130</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t="s">
        <v>130</v>
      </c>
      <c r="IS7" s="83" t="s">
        <v>130</v>
      </c>
      <c r="IT7" s="83">
        <v>49.1</v>
      </c>
      <c r="IU7" s="83">
        <v>33.799999999999997</v>
      </c>
      <c r="IV7" s="83">
        <v>24</v>
      </c>
      <c r="IW7" s="80" t="s">
        <v>130</v>
      </c>
      <c r="IX7" s="83" t="s">
        <v>130</v>
      </c>
      <c r="IY7" s="83" t="s">
        <v>130</v>
      </c>
      <c r="IZ7" s="83" t="s">
        <v>130</v>
      </c>
      <c r="JA7" s="83" t="s">
        <v>130</v>
      </c>
      <c r="JB7" s="83" t="s">
        <v>130</v>
      </c>
      <c r="JC7" s="83" t="s">
        <v>130</v>
      </c>
      <c r="JD7" s="83" t="s">
        <v>130</v>
      </c>
      <c r="JE7" s="83">
        <v>15</v>
      </c>
      <c r="JF7" s="83">
        <v>12.8</v>
      </c>
      <c r="JG7" s="83">
        <v>11.1</v>
      </c>
      <c r="JH7" s="83" t="s">
        <v>130</v>
      </c>
      <c r="JI7" s="83" t="s">
        <v>130</v>
      </c>
      <c r="JJ7" s="83" t="s">
        <v>130</v>
      </c>
      <c r="JK7" s="83" t="s">
        <v>130</v>
      </c>
      <c r="JL7" s="83" t="s">
        <v>130</v>
      </c>
      <c r="JM7" s="83" t="s">
        <v>130</v>
      </c>
      <c r="JN7" s="83" t="s">
        <v>130</v>
      </c>
      <c r="JO7" s="83">
        <v>37.5</v>
      </c>
      <c r="JP7" s="83">
        <v>37.299999999999997</v>
      </c>
      <c r="JQ7" s="83">
        <v>26</v>
      </c>
      <c r="JR7" s="83" t="s">
        <v>130</v>
      </c>
      <c r="JS7" s="83" t="s">
        <v>130</v>
      </c>
      <c r="JT7" s="83" t="s">
        <v>130</v>
      </c>
      <c r="JU7" s="83" t="s">
        <v>130</v>
      </c>
      <c r="JV7" s="83" t="s">
        <v>130</v>
      </c>
      <c r="JW7" s="83" t="s">
        <v>130</v>
      </c>
      <c r="JX7" s="83" t="s">
        <v>130</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t="s">
        <v>130</v>
      </c>
      <c r="KR7" s="83" t="s">
        <v>130</v>
      </c>
      <c r="KS7" s="83">
        <v>96.6</v>
      </c>
      <c r="KT7" s="83">
        <v>84</v>
      </c>
      <c r="KU7" s="83">
        <v>95.9</v>
      </c>
      <c r="KV7" s="80" t="s">
        <v>130</v>
      </c>
      <c r="KW7" s="83" t="s">
        <v>130</v>
      </c>
      <c r="KX7" s="83" t="s">
        <v>130</v>
      </c>
      <c r="KY7" s="83" t="s">
        <v>130</v>
      </c>
      <c r="KZ7" s="83" t="s">
        <v>130</v>
      </c>
      <c r="LA7" s="83" t="s">
        <v>130</v>
      </c>
      <c r="LB7" s="83" t="s">
        <v>130</v>
      </c>
      <c r="LC7" s="83" t="s">
        <v>130</v>
      </c>
      <c r="LD7" s="83">
        <v>14.9</v>
      </c>
      <c r="LE7" s="83">
        <v>15.3</v>
      </c>
      <c r="LF7" s="83">
        <v>14.9</v>
      </c>
      <c r="LG7" s="83" t="s">
        <v>130</v>
      </c>
      <c r="LH7" s="83" t="s">
        <v>130</v>
      </c>
      <c r="LI7" s="83" t="s">
        <v>130</v>
      </c>
      <c r="LJ7" s="83" t="s">
        <v>130</v>
      </c>
      <c r="LK7" s="83" t="s">
        <v>130</v>
      </c>
      <c r="LL7" s="83" t="s">
        <v>130</v>
      </c>
      <c r="LM7" s="83" t="s">
        <v>130</v>
      </c>
      <c r="LN7" s="83">
        <v>0.3</v>
      </c>
      <c r="LO7" s="83">
        <v>0.7</v>
      </c>
      <c r="LP7" s="83">
        <v>0.4</v>
      </c>
      <c r="LQ7" s="83" t="s">
        <v>130</v>
      </c>
      <c r="LR7" s="83" t="s">
        <v>130</v>
      </c>
      <c r="LS7" s="83" t="s">
        <v>130</v>
      </c>
      <c r="LT7" s="83" t="s">
        <v>130</v>
      </c>
      <c r="LU7" s="83" t="s">
        <v>130</v>
      </c>
      <c r="LV7" s="83" t="s">
        <v>130</v>
      </c>
      <c r="LW7" s="83" t="s">
        <v>130</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t="s">
        <v>130</v>
      </c>
      <c r="MQ7" s="83" t="s">
        <v>130</v>
      </c>
      <c r="MR7" s="83">
        <v>98.2</v>
      </c>
      <c r="MS7" s="83">
        <v>98.7</v>
      </c>
      <c r="MT7" s="83">
        <v>98.8</v>
      </c>
      <c r="MU7" s="83" t="s">
        <v>130</v>
      </c>
      <c r="MV7" s="83" t="s">
        <v>130</v>
      </c>
      <c r="MW7" s="83">
        <v>1</v>
      </c>
      <c r="MX7" s="83">
        <v>1</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（最大出力合計184kW）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（最大出力合計184kW）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t="str">
        <f>AY7</f>
        <v>-</v>
      </c>
      <c r="AZ11" s="95" t="str">
        <f>AZ7</f>
        <v>-</v>
      </c>
      <c r="BA11" s="95">
        <f>BA7</f>
        <v>2827.7</v>
      </c>
      <c r="BB11" s="95">
        <f>BB7</f>
        <v>1594.2</v>
      </c>
      <c r="BC11" s="95">
        <f>BC7</f>
        <v>1632.9</v>
      </c>
      <c r="BD11" s="84"/>
      <c r="BE11" s="84"/>
      <c r="BF11" s="84"/>
      <c r="BG11" s="84"/>
      <c r="BH11" s="84"/>
      <c r="BI11" s="94" t="s">
        <v>143</v>
      </c>
      <c r="BJ11" s="95" t="str">
        <f>BJ7</f>
        <v>-</v>
      </c>
      <c r="BK11" s="95" t="str">
        <f>BK7</f>
        <v>-</v>
      </c>
      <c r="BL11" s="95">
        <f>BL7</f>
        <v>2827.7</v>
      </c>
      <c r="BM11" s="95">
        <f>BM7</f>
        <v>1594.2</v>
      </c>
      <c r="BN11" s="95">
        <f>BN7</f>
        <v>1632.9</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t="str">
        <f>CF7</f>
        <v>-</v>
      </c>
      <c r="CG11" s="95" t="str">
        <f>CG7</f>
        <v>-</v>
      </c>
      <c r="CH11" s="95">
        <f>CH7</f>
        <v>1252</v>
      </c>
      <c r="CI11" s="95">
        <f>CI7</f>
        <v>2303</v>
      </c>
      <c r="CJ11" s="95">
        <f>CJ7</f>
        <v>2278.9</v>
      </c>
      <c r="CK11" s="84"/>
      <c r="CL11" s="84"/>
      <c r="CM11" s="84"/>
      <c r="CN11" s="84"/>
      <c r="CO11" s="94" t="s">
        <v>143</v>
      </c>
      <c r="CP11" s="96" t="str">
        <f>CP7</f>
        <v>-</v>
      </c>
      <c r="CQ11" s="96" t="str">
        <f>CQ7</f>
        <v>-</v>
      </c>
      <c r="CR11" s="96">
        <f>CR7</f>
        <v>33332</v>
      </c>
      <c r="CS11" s="96">
        <f>CS7</f>
        <v>18170</v>
      </c>
      <c r="CT11" s="96">
        <f>CT7</f>
        <v>23300</v>
      </c>
      <c r="CU11" s="84"/>
      <c r="CV11" s="84"/>
      <c r="CW11" s="84"/>
      <c r="CX11" s="84"/>
      <c r="CY11" s="84"/>
      <c r="CZ11" s="94" t="s">
        <v>143</v>
      </c>
      <c r="DA11" s="95" t="str">
        <f>DA7</f>
        <v>-</v>
      </c>
      <c r="DB11" s="95" t="str">
        <f>DB7</f>
        <v>-</v>
      </c>
      <c r="DC11" s="95">
        <f>DC7</f>
        <v>60.6</v>
      </c>
      <c r="DD11" s="95">
        <f>DD7</f>
        <v>33.700000000000003</v>
      </c>
      <c r="DE11" s="95">
        <f>DE7</f>
        <v>41.3</v>
      </c>
      <c r="DF11" s="84"/>
      <c r="DG11" s="84"/>
      <c r="DH11" s="84"/>
      <c r="DI11" s="84"/>
      <c r="DJ11" s="94" t="s">
        <v>143</v>
      </c>
      <c r="DK11" s="95" t="str">
        <f>DK7</f>
        <v>-</v>
      </c>
      <c r="DL11" s="95" t="str">
        <f>DL7</f>
        <v>-</v>
      </c>
      <c r="DM11" s="95">
        <f>DM7</f>
        <v>0</v>
      </c>
      <c r="DN11" s="95">
        <f>DN7</f>
        <v>0</v>
      </c>
      <c r="DO11" s="95">
        <f>DO7</f>
        <v>0</v>
      </c>
      <c r="DP11" s="84"/>
      <c r="DQ11" s="84"/>
      <c r="DR11" s="84"/>
      <c r="DS11" s="84"/>
      <c r="DT11" s="94" t="s">
        <v>143</v>
      </c>
      <c r="DU11" s="95" t="str">
        <f>DU7</f>
        <v>-</v>
      </c>
      <c r="DV11" s="95" t="str">
        <f>DV7</f>
        <v>-</v>
      </c>
      <c r="DW11" s="95">
        <f>DW7</f>
        <v>0</v>
      </c>
      <c r="DX11" s="95">
        <f>DX7</f>
        <v>0</v>
      </c>
      <c r="DY11" s="95">
        <f>DY7</f>
        <v>0</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t="str">
        <f>EO7</f>
        <v>-</v>
      </c>
      <c r="EP11" s="95" t="str">
        <f>EP7</f>
        <v>-</v>
      </c>
      <c r="EQ11" s="95">
        <f>EQ7</f>
        <v>100</v>
      </c>
      <c r="ER11" s="95">
        <f>ER7</f>
        <v>100</v>
      </c>
      <c r="ES11" s="95">
        <f>ES7</f>
        <v>100</v>
      </c>
      <c r="ET11" s="84"/>
      <c r="EU11" s="84"/>
      <c r="EV11" s="84"/>
      <c r="EW11" s="84"/>
      <c r="EX11" s="84"/>
      <c r="EY11" s="94" t="s">
        <v>143</v>
      </c>
      <c r="EZ11" s="95" t="str">
        <f>EZ7</f>
        <v>-</v>
      </c>
      <c r="FA11" s="95" t="str">
        <f>FA7</f>
        <v>-</v>
      </c>
      <c r="FB11" s="95">
        <f>FB7</f>
        <v>60.6</v>
      </c>
      <c r="FC11" s="95">
        <f>FC7</f>
        <v>33.700000000000003</v>
      </c>
      <c r="FD11" s="95">
        <f>FD7</f>
        <v>41.3</v>
      </c>
      <c r="FE11" s="84"/>
      <c r="FF11" s="84"/>
      <c r="FG11" s="84"/>
      <c r="FH11" s="84"/>
      <c r="FI11" s="94" t="s">
        <v>143</v>
      </c>
      <c r="FJ11" s="95" t="str">
        <f>FJ7</f>
        <v>-</v>
      </c>
      <c r="FK11" s="95" t="str">
        <f>FK7</f>
        <v>-</v>
      </c>
      <c r="FL11" s="95">
        <f>FL7</f>
        <v>0</v>
      </c>
      <c r="FM11" s="95">
        <f>FM7</f>
        <v>0</v>
      </c>
      <c r="FN11" s="95">
        <f>FN7</f>
        <v>0</v>
      </c>
      <c r="FO11" s="84"/>
      <c r="FP11" s="84"/>
      <c r="FQ11" s="84"/>
      <c r="FR11" s="84"/>
      <c r="FS11" s="94" t="s">
        <v>143</v>
      </c>
      <c r="FT11" s="95" t="str">
        <f>FT7</f>
        <v>-</v>
      </c>
      <c r="FU11" s="95" t="str">
        <f>FU7</f>
        <v>-</v>
      </c>
      <c r="FV11" s="95">
        <f>FV7</f>
        <v>0</v>
      </c>
      <c r="FW11" s="95">
        <f>FW7</f>
        <v>0</v>
      </c>
      <c r="FX11" s="95">
        <f>FX7</f>
        <v>0</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f>GP7</f>
        <v>100</v>
      </c>
      <c r="GQ11" s="95">
        <f>GQ7</f>
        <v>100</v>
      </c>
      <c r="GR11" s="95">
        <f>GR7</f>
        <v>100</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t="str">
        <f>BD7</f>
        <v>-</v>
      </c>
      <c r="AZ12" s="95" t="str">
        <f>BE7</f>
        <v>-</v>
      </c>
      <c r="BA12" s="95">
        <f>BF7</f>
        <v>121.3</v>
      </c>
      <c r="BB12" s="95">
        <f>BG7</f>
        <v>123.2</v>
      </c>
      <c r="BC12" s="95">
        <f>BH7</f>
        <v>134.69999999999999</v>
      </c>
      <c r="BD12" s="84"/>
      <c r="BE12" s="84"/>
      <c r="BF12" s="84"/>
      <c r="BG12" s="84"/>
      <c r="BH12" s="84"/>
      <c r="BI12" s="94" t="s">
        <v>144</v>
      </c>
      <c r="BJ12" s="95" t="str">
        <f>BO7</f>
        <v>-</v>
      </c>
      <c r="BK12" s="95" t="str">
        <f>BP7</f>
        <v>-</v>
      </c>
      <c r="BL12" s="95">
        <f>BQ7</f>
        <v>247.9</v>
      </c>
      <c r="BM12" s="95">
        <f>BR7</f>
        <v>240.1</v>
      </c>
      <c r="BN12" s="95">
        <f>BS7</f>
        <v>255.5</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t="str">
        <f>CK7</f>
        <v>-</v>
      </c>
      <c r="CG12" s="95" t="str">
        <f>CL7</f>
        <v>-</v>
      </c>
      <c r="CH12" s="95">
        <f>CM7</f>
        <v>19199</v>
      </c>
      <c r="CI12" s="95">
        <f>CN7</f>
        <v>19830.400000000001</v>
      </c>
      <c r="CJ12" s="95">
        <f>CO7</f>
        <v>19066.3</v>
      </c>
      <c r="CK12" s="84"/>
      <c r="CL12" s="84"/>
      <c r="CM12" s="84"/>
      <c r="CN12" s="84"/>
      <c r="CO12" s="94" t="s">
        <v>144</v>
      </c>
      <c r="CP12" s="96" t="str">
        <f>CU7</f>
        <v>-</v>
      </c>
      <c r="CQ12" s="96" t="str">
        <f>CV7</f>
        <v>-</v>
      </c>
      <c r="CR12" s="96">
        <f>CW7</f>
        <v>32739</v>
      </c>
      <c r="CS12" s="96">
        <f>CX7</f>
        <v>34140</v>
      </c>
      <c r="CT12" s="96">
        <f>CY7</f>
        <v>33434</v>
      </c>
      <c r="CU12" s="84"/>
      <c r="CV12" s="84"/>
      <c r="CW12" s="84"/>
      <c r="CX12" s="84"/>
      <c r="CY12" s="84"/>
      <c r="CZ12" s="94" t="s">
        <v>144</v>
      </c>
      <c r="DA12" s="95" t="str">
        <f>DF7</f>
        <v>-</v>
      </c>
      <c r="DB12" s="95" t="str">
        <f>DG7</f>
        <v>-</v>
      </c>
      <c r="DC12" s="95">
        <f>DH7</f>
        <v>31.6</v>
      </c>
      <c r="DD12" s="95">
        <f>DI7</f>
        <v>31.6</v>
      </c>
      <c r="DE12" s="95">
        <f>DJ7</f>
        <v>30.1</v>
      </c>
      <c r="DF12" s="84"/>
      <c r="DG12" s="84"/>
      <c r="DH12" s="84"/>
      <c r="DI12" s="84"/>
      <c r="DJ12" s="94" t="s">
        <v>144</v>
      </c>
      <c r="DK12" s="95" t="str">
        <f>DP7</f>
        <v>-</v>
      </c>
      <c r="DL12" s="95" t="str">
        <f>DQ7</f>
        <v>-</v>
      </c>
      <c r="DM12" s="95">
        <f>DR7</f>
        <v>7.1</v>
      </c>
      <c r="DN12" s="95">
        <f>DS7</f>
        <v>7.3</v>
      </c>
      <c r="DO12" s="95">
        <f>DT7</f>
        <v>5.4</v>
      </c>
      <c r="DP12" s="84"/>
      <c r="DQ12" s="84"/>
      <c r="DR12" s="84"/>
      <c r="DS12" s="84"/>
      <c r="DT12" s="94" t="s">
        <v>144</v>
      </c>
      <c r="DU12" s="95" t="str">
        <f>DZ7</f>
        <v>-</v>
      </c>
      <c r="DV12" s="95" t="str">
        <f>EA7</f>
        <v>-</v>
      </c>
      <c r="DW12" s="95">
        <f>EB7</f>
        <v>156.5</v>
      </c>
      <c r="DX12" s="95">
        <f>EC7</f>
        <v>157.6</v>
      </c>
      <c r="DY12" s="95">
        <f>ED7</f>
        <v>173.7</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t="str">
        <f>ET7</f>
        <v>-</v>
      </c>
      <c r="EP12" s="95" t="str">
        <f>EU7</f>
        <v>-</v>
      </c>
      <c r="EQ12" s="95">
        <f>EV7</f>
        <v>86.8</v>
      </c>
      <c r="ER12" s="95">
        <f>EW7</f>
        <v>82.8</v>
      </c>
      <c r="ES12" s="95">
        <f>EX7</f>
        <v>82.6</v>
      </c>
      <c r="ET12" s="84"/>
      <c r="EU12" s="84"/>
      <c r="EV12" s="84"/>
      <c r="EW12" s="84"/>
      <c r="EX12" s="84"/>
      <c r="EY12" s="94" t="s">
        <v>144</v>
      </c>
      <c r="EZ12" s="95" t="str">
        <f>IF($EZ$8,FE7,"-")</f>
        <v>-</v>
      </c>
      <c r="FA12" s="95" t="str">
        <f>IF($EZ$8,FF7,"-")</f>
        <v>-</v>
      </c>
      <c r="FB12" s="95">
        <f>IF($EZ$8,FG7,"-")</f>
        <v>57.7</v>
      </c>
      <c r="FC12" s="95">
        <f>IF($EZ$8,FH7,"-")</f>
        <v>57.6</v>
      </c>
      <c r="FD12" s="95">
        <f>IF($EZ$8,FI7,"-")</f>
        <v>60.4</v>
      </c>
      <c r="FE12" s="84"/>
      <c r="FF12" s="84"/>
      <c r="FG12" s="84"/>
      <c r="FH12" s="84"/>
      <c r="FI12" s="94" t="s">
        <v>144</v>
      </c>
      <c r="FJ12" s="95" t="str">
        <f>IF($FJ$8,FO7,"-")</f>
        <v>-</v>
      </c>
      <c r="FK12" s="95" t="str">
        <f>IF($FJ$8,FP7,"-")</f>
        <v>-</v>
      </c>
      <c r="FL12" s="95">
        <f>IF($FJ$8,FQ7,"-")</f>
        <v>5.4</v>
      </c>
      <c r="FM12" s="95">
        <f>IF($FJ$8,FR7,"-")</f>
        <v>8.6999999999999993</v>
      </c>
      <c r="FN12" s="95">
        <f>IF($FJ$8,FS7,"-")</f>
        <v>16.5</v>
      </c>
      <c r="FO12" s="84"/>
      <c r="FP12" s="84"/>
      <c r="FQ12" s="84"/>
      <c r="FR12" s="84"/>
      <c r="FS12" s="94" t="s">
        <v>144</v>
      </c>
      <c r="FT12" s="95" t="str">
        <f>IF($FT$8,FY7,"-")</f>
        <v>-</v>
      </c>
      <c r="FU12" s="95" t="str">
        <f>IF($FT$8,FZ7,"-")</f>
        <v>-</v>
      </c>
      <c r="FV12" s="95">
        <f>IF($FT$8,GA7,"-")</f>
        <v>394.9</v>
      </c>
      <c r="FW12" s="95">
        <f>IF($FT$8,GB7,"-")</f>
        <v>375</v>
      </c>
      <c r="FX12" s="95">
        <f>IF($FT$8,GC7,"-")</f>
        <v>314.5</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f>IF($GN$8,GU7,"-")</f>
        <v>92</v>
      </c>
      <c r="GQ12" s="95">
        <f>IF($GN$8,GV7,"-")</f>
        <v>94.7</v>
      </c>
      <c r="GR12" s="95">
        <f>IF($GN$8,GW7,"-")</f>
        <v>96</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144</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144</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144</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145</v>
      </c>
      <c r="AY13" s="95">
        <f>$BI$7</f>
        <v>100</v>
      </c>
      <c r="AZ13" s="95">
        <f>$BI$7</f>
        <v>100</v>
      </c>
      <c r="BA13" s="95">
        <f>$BI$7</f>
        <v>100</v>
      </c>
      <c r="BB13" s="95">
        <f>$BI$7</f>
        <v>100</v>
      </c>
      <c r="BC13" s="95">
        <f>$BI$7</f>
        <v>100</v>
      </c>
      <c r="BD13" s="84"/>
      <c r="BE13" s="84"/>
      <c r="BF13" s="84"/>
      <c r="BG13" s="84"/>
      <c r="BH13" s="84"/>
      <c r="BI13" s="94" t="s">
        <v>145</v>
      </c>
      <c r="BJ13" s="95">
        <f>$BT$7</f>
        <v>100</v>
      </c>
      <c r="BK13" s="95">
        <f>$BT$7</f>
        <v>100</v>
      </c>
      <c r="BL13" s="95">
        <f>$BT$7</f>
        <v>100</v>
      </c>
      <c r="BM13" s="95">
        <f>$BT$7</f>
        <v>100</v>
      </c>
      <c r="BN13" s="95">
        <f>$BT$7</f>
        <v>100</v>
      </c>
      <c r="BO13" s="84"/>
      <c r="BP13" s="84"/>
      <c r="BQ13" s="84"/>
      <c r="BR13" s="84"/>
      <c r="BS13" s="84"/>
      <c r="BT13" s="94" t="s">
        <v>145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146</v>
      </c>
      <c r="C14" s="99"/>
      <c r="D14" s="100"/>
      <c r="E14" s="99"/>
      <c r="F14" s="206" t="s">
        <v>147</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148</v>
      </c>
      <c r="C15" s="196"/>
      <c r="D15" s="100"/>
      <c r="E15" s="97">
        <v>1</v>
      </c>
      <c r="F15" s="196" t="s">
        <v>149</v>
      </c>
      <c r="G15" s="196"/>
      <c r="H15" s="102" t="s">
        <v>150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151</v>
      </c>
      <c r="AY15" s="103"/>
      <c r="AZ15" s="103"/>
      <c r="BA15" s="103"/>
      <c r="BB15" s="103"/>
      <c r="BC15" s="103"/>
      <c r="BD15" s="100"/>
      <c r="BE15" s="100"/>
      <c r="BF15" s="100"/>
      <c r="BG15" s="100"/>
      <c r="BH15" s="100"/>
      <c r="BI15" s="101" t="s">
        <v>151</v>
      </c>
      <c r="BJ15" s="103"/>
      <c r="BK15" s="103"/>
      <c r="BL15" s="103"/>
      <c r="BM15" s="103"/>
      <c r="BN15" s="103"/>
      <c r="BO15" s="100"/>
      <c r="BP15" s="100"/>
      <c r="BQ15" s="100"/>
      <c r="BR15" s="100"/>
      <c r="BS15" s="100"/>
      <c r="BT15" s="101" t="s">
        <v>151</v>
      </c>
      <c r="BU15" s="103"/>
      <c r="BV15" s="103"/>
      <c r="BW15" s="103"/>
      <c r="BX15" s="103"/>
      <c r="BY15" s="103"/>
      <c r="BZ15" s="100"/>
      <c r="CA15" s="100"/>
      <c r="CB15" s="100"/>
      <c r="CC15" s="100"/>
      <c r="CD15" s="100"/>
      <c r="CE15" s="101" t="s">
        <v>151</v>
      </c>
      <c r="CF15" s="103"/>
      <c r="CG15" s="103"/>
      <c r="CH15" s="103"/>
      <c r="CI15" s="103"/>
      <c r="CJ15" s="103"/>
      <c r="CK15" s="100"/>
      <c r="CL15" s="100"/>
      <c r="CM15" s="100"/>
      <c r="CN15" s="100"/>
      <c r="CO15" s="101" t="s">
        <v>151</v>
      </c>
      <c r="CP15" s="103"/>
      <c r="CQ15" s="103"/>
      <c r="CR15" s="103"/>
      <c r="CS15" s="103"/>
      <c r="CT15" s="103"/>
      <c r="CU15" s="100"/>
      <c r="CV15" s="100"/>
      <c r="CW15" s="100"/>
      <c r="CX15" s="100"/>
      <c r="CY15" s="100"/>
      <c r="CZ15" s="101" t="s">
        <v>151</v>
      </c>
      <c r="DA15" s="103"/>
      <c r="DB15" s="103"/>
      <c r="DC15" s="103"/>
      <c r="DD15" s="103"/>
      <c r="DE15" s="103"/>
      <c r="DF15" s="100"/>
      <c r="DG15" s="100"/>
      <c r="DH15" s="100"/>
      <c r="DI15" s="100"/>
      <c r="DJ15" s="101" t="s">
        <v>151</v>
      </c>
      <c r="DK15" s="103"/>
      <c r="DL15" s="103"/>
      <c r="DM15" s="103"/>
      <c r="DN15" s="103"/>
      <c r="DO15" s="103"/>
      <c r="DP15" s="100"/>
      <c r="DQ15" s="100"/>
      <c r="DR15" s="100"/>
      <c r="DS15" s="100"/>
      <c r="DT15" s="101" t="s">
        <v>151</v>
      </c>
      <c r="DU15" s="103"/>
      <c r="DV15" s="103"/>
      <c r="DW15" s="103"/>
      <c r="DX15" s="103"/>
      <c r="DY15" s="103"/>
      <c r="DZ15" s="100"/>
      <c r="EA15" s="100"/>
      <c r="EB15" s="100"/>
      <c r="EC15" s="100"/>
      <c r="ED15" s="101" t="s">
        <v>151</v>
      </c>
      <c r="EE15" s="103"/>
      <c r="EF15" s="103"/>
      <c r="EG15" s="103"/>
      <c r="EH15" s="103"/>
      <c r="EI15" s="103"/>
      <c r="EJ15" s="100"/>
      <c r="EK15" s="100"/>
      <c r="EL15" s="100"/>
      <c r="EM15" s="100"/>
      <c r="EN15" s="101" t="s">
        <v>151</v>
      </c>
      <c r="EO15" s="103"/>
      <c r="EP15" s="103"/>
      <c r="EQ15" s="103"/>
      <c r="ER15" s="103"/>
      <c r="ES15" s="103"/>
      <c r="ET15" s="100"/>
      <c r="EU15" s="100"/>
      <c r="EV15" s="100"/>
      <c r="EW15" s="100"/>
      <c r="EX15" s="100"/>
      <c r="EY15" s="101" t="s">
        <v>151</v>
      </c>
      <c r="EZ15" s="103"/>
      <c r="FA15" s="103"/>
      <c r="FB15" s="103"/>
      <c r="FC15" s="103"/>
      <c r="FD15" s="103"/>
      <c r="FE15" s="100"/>
      <c r="FF15" s="100"/>
      <c r="FG15" s="100"/>
      <c r="FH15" s="100"/>
      <c r="FI15" s="101" t="s">
        <v>151</v>
      </c>
      <c r="FJ15" s="103"/>
      <c r="FK15" s="103"/>
      <c r="FL15" s="103"/>
      <c r="FM15" s="103"/>
      <c r="FN15" s="103"/>
      <c r="FO15" s="100"/>
      <c r="FP15" s="100"/>
      <c r="FQ15" s="100"/>
      <c r="FR15" s="100"/>
      <c r="FS15" s="101" t="s">
        <v>151</v>
      </c>
      <c r="FT15" s="103"/>
      <c r="FU15" s="103"/>
      <c r="FV15" s="103"/>
      <c r="FW15" s="103"/>
      <c r="FX15" s="103"/>
      <c r="FY15" s="100"/>
      <c r="FZ15" s="100"/>
      <c r="GA15" s="100"/>
      <c r="GB15" s="100"/>
      <c r="GC15" s="101" t="s">
        <v>151</v>
      </c>
      <c r="GD15" s="103"/>
      <c r="GE15" s="103"/>
      <c r="GF15" s="103"/>
      <c r="GG15" s="103"/>
      <c r="GH15" s="103"/>
      <c r="GI15" s="100"/>
      <c r="GJ15" s="100"/>
      <c r="GK15" s="100"/>
      <c r="GL15" s="100"/>
      <c r="GM15" s="101" t="s">
        <v>151</v>
      </c>
      <c r="GN15" s="103"/>
      <c r="GO15" s="103"/>
      <c r="GP15" s="103"/>
      <c r="GQ15" s="103"/>
      <c r="GR15" s="103"/>
      <c r="GS15" s="100"/>
      <c r="GT15" s="100"/>
      <c r="GU15" s="100"/>
      <c r="GV15" s="100"/>
      <c r="GW15" s="100"/>
      <c r="GX15" s="101" t="s">
        <v>151</v>
      </c>
      <c r="GY15" s="103"/>
      <c r="GZ15" s="103"/>
      <c r="HA15" s="103"/>
      <c r="HB15" s="103"/>
      <c r="HC15" s="103"/>
      <c r="HD15" s="100"/>
      <c r="HE15" s="100"/>
      <c r="HF15" s="100"/>
      <c r="HG15" s="100"/>
      <c r="HH15" s="101" t="s">
        <v>151</v>
      </c>
      <c r="HI15" s="103"/>
      <c r="HJ15" s="103"/>
      <c r="HK15" s="103"/>
      <c r="HL15" s="103"/>
      <c r="HM15" s="103"/>
      <c r="HN15" s="100"/>
      <c r="HO15" s="100"/>
      <c r="HP15" s="100"/>
      <c r="HQ15" s="100"/>
      <c r="HR15" s="101" t="s">
        <v>151</v>
      </c>
      <c r="HS15" s="103"/>
      <c r="HT15" s="103"/>
      <c r="HU15" s="103"/>
      <c r="HV15" s="103"/>
      <c r="HW15" s="103"/>
      <c r="HX15" s="100"/>
      <c r="HY15" s="100"/>
      <c r="HZ15" s="100"/>
      <c r="IA15" s="100"/>
      <c r="IB15" s="101" t="s">
        <v>151</v>
      </c>
      <c r="IC15" s="103"/>
      <c r="ID15" s="103"/>
      <c r="IE15" s="103"/>
      <c r="IF15" s="103"/>
      <c r="IG15" s="103"/>
      <c r="IH15" s="100"/>
      <c r="II15" s="100"/>
      <c r="IJ15" s="100"/>
      <c r="IK15" s="100"/>
      <c r="IL15" s="101" t="s">
        <v>151</v>
      </c>
      <c r="IM15" s="103"/>
      <c r="IN15" s="103"/>
      <c r="IO15" s="103"/>
      <c r="IP15" s="103"/>
      <c r="IQ15" s="103"/>
      <c r="IR15" s="100"/>
      <c r="IS15" s="100"/>
      <c r="IT15" s="100"/>
      <c r="IU15" s="100"/>
      <c r="IV15" s="100"/>
      <c r="IW15" s="101" t="s">
        <v>151</v>
      </c>
      <c r="IX15" s="103"/>
      <c r="IY15" s="103"/>
      <c r="IZ15" s="103"/>
      <c r="JA15" s="103"/>
      <c r="JB15" s="103"/>
      <c r="JC15" s="100"/>
      <c r="JD15" s="100"/>
      <c r="JE15" s="100"/>
      <c r="JF15" s="100"/>
      <c r="JG15" s="101" t="s">
        <v>151</v>
      </c>
      <c r="JH15" s="103"/>
      <c r="JI15" s="103"/>
      <c r="JJ15" s="103"/>
      <c r="JK15" s="103"/>
      <c r="JL15" s="103"/>
      <c r="JM15" s="100"/>
      <c r="JN15" s="100"/>
      <c r="JO15" s="100"/>
      <c r="JP15" s="100"/>
      <c r="JQ15" s="101" t="s">
        <v>151</v>
      </c>
      <c r="JR15" s="103"/>
      <c r="JS15" s="103"/>
      <c r="JT15" s="103"/>
      <c r="JU15" s="103"/>
      <c r="JV15" s="103"/>
      <c r="JW15" s="100"/>
      <c r="JX15" s="100"/>
      <c r="JY15" s="100"/>
      <c r="JZ15" s="100"/>
      <c r="KA15" s="101" t="s">
        <v>151</v>
      </c>
      <c r="KB15" s="103"/>
      <c r="KC15" s="103"/>
      <c r="KD15" s="103"/>
      <c r="KE15" s="103"/>
      <c r="KF15" s="103"/>
      <c r="KG15" s="100"/>
      <c r="KH15" s="100"/>
      <c r="KI15" s="100"/>
      <c r="KJ15" s="100"/>
      <c r="KK15" s="101" t="s">
        <v>151</v>
      </c>
      <c r="KL15" s="103"/>
      <c r="KM15" s="103"/>
      <c r="KN15" s="103"/>
      <c r="KO15" s="103"/>
      <c r="KP15" s="103"/>
      <c r="KQ15" s="100"/>
      <c r="KR15" s="100"/>
      <c r="KS15" s="100"/>
      <c r="KT15" s="100"/>
      <c r="KU15" s="100"/>
      <c r="KV15" s="101" t="s">
        <v>151</v>
      </c>
      <c r="KW15" s="103"/>
      <c r="KX15" s="103"/>
      <c r="KY15" s="103"/>
      <c r="KZ15" s="103"/>
      <c r="LA15" s="103"/>
      <c r="LB15" s="100"/>
      <c r="LC15" s="100"/>
      <c r="LD15" s="100"/>
      <c r="LE15" s="100"/>
      <c r="LF15" s="101" t="s">
        <v>151</v>
      </c>
      <c r="LG15" s="103"/>
      <c r="LH15" s="103"/>
      <c r="LI15" s="103"/>
      <c r="LJ15" s="103"/>
      <c r="LK15" s="103"/>
      <c r="LL15" s="100"/>
      <c r="LM15" s="100"/>
      <c r="LN15" s="100"/>
      <c r="LO15" s="100"/>
      <c r="LP15" s="101" t="s">
        <v>151</v>
      </c>
      <c r="LQ15" s="103"/>
      <c r="LR15" s="103"/>
      <c r="LS15" s="103"/>
      <c r="LT15" s="103"/>
      <c r="LU15" s="103"/>
      <c r="LV15" s="100"/>
      <c r="LW15" s="100"/>
      <c r="LX15" s="100"/>
      <c r="LY15" s="100"/>
      <c r="LZ15" s="101" t="s">
        <v>151</v>
      </c>
      <c r="MA15" s="103"/>
      <c r="MB15" s="103"/>
      <c r="MC15" s="103"/>
      <c r="MD15" s="103"/>
      <c r="ME15" s="103"/>
      <c r="MF15" s="100"/>
      <c r="MG15" s="100"/>
      <c r="MH15" s="100"/>
      <c r="MI15" s="100"/>
      <c r="MJ15" s="101" t="s">
        <v>151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152</v>
      </c>
      <c r="C16" s="196"/>
      <c r="D16" s="100"/>
      <c r="E16" s="97">
        <f>E15+1</f>
        <v>2</v>
      </c>
      <c r="F16" s="196" t="s">
        <v>153</v>
      </c>
      <c r="G16" s="196"/>
      <c r="H16" s="102" t="s">
        <v>154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155</v>
      </c>
      <c r="C17" s="196"/>
      <c r="D17" s="100"/>
      <c r="E17" s="97">
        <f t="shared" ref="E17" si="8">E16+1</f>
        <v>3</v>
      </c>
      <c r="F17" s="196" t="s">
        <v>156</v>
      </c>
      <c r="G17" s="196"/>
      <c r="H17" s="102" t="s">
        <v>157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158</v>
      </c>
      <c r="AY17" s="106" t="e">
        <f>IF(AY7="-",NA(),AY7)</f>
        <v>#N/A</v>
      </c>
      <c r="AZ17" s="106" t="e">
        <f t="shared" ref="AZ17:BC17" si="9">IF(AZ7="-",NA(),AZ7)</f>
        <v>#N/A</v>
      </c>
      <c r="BA17" s="106">
        <f t="shared" si="9"/>
        <v>2827.7</v>
      </c>
      <c r="BB17" s="106">
        <f t="shared" si="9"/>
        <v>1594.2</v>
      </c>
      <c r="BC17" s="106">
        <f t="shared" si="9"/>
        <v>1632.9</v>
      </c>
      <c r="BD17" s="100"/>
      <c r="BE17" s="100"/>
      <c r="BF17" s="100"/>
      <c r="BG17" s="100"/>
      <c r="BH17" s="100"/>
      <c r="BI17" s="105" t="s">
        <v>158</v>
      </c>
      <c r="BJ17" s="106" t="e">
        <f>IF(BJ7="-",NA(),BJ7)</f>
        <v>#N/A</v>
      </c>
      <c r="BK17" s="106" t="e">
        <f t="shared" ref="BK17:BN17" si="10">IF(BK7="-",NA(),BK7)</f>
        <v>#N/A</v>
      </c>
      <c r="BL17" s="106">
        <f t="shared" si="10"/>
        <v>2827.7</v>
      </c>
      <c r="BM17" s="106">
        <f t="shared" si="10"/>
        <v>1594.2</v>
      </c>
      <c r="BN17" s="106">
        <f t="shared" si="10"/>
        <v>1632.9</v>
      </c>
      <c r="BO17" s="100"/>
      <c r="BP17" s="100"/>
      <c r="BQ17" s="100"/>
      <c r="BR17" s="100"/>
      <c r="BS17" s="100"/>
      <c r="BT17" s="105" t="s">
        <v>158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158</v>
      </c>
      <c r="CF17" s="106" t="e">
        <f>IF(CF7="-",NA(),CF7)</f>
        <v>#N/A</v>
      </c>
      <c r="CG17" s="106" t="e">
        <f t="shared" ref="CG17:CJ17" si="12">IF(CG7="-",NA(),CG7)</f>
        <v>#N/A</v>
      </c>
      <c r="CH17" s="106">
        <f t="shared" si="12"/>
        <v>1252</v>
      </c>
      <c r="CI17" s="106">
        <f t="shared" si="12"/>
        <v>2303</v>
      </c>
      <c r="CJ17" s="106">
        <f t="shared" si="12"/>
        <v>2278.9</v>
      </c>
      <c r="CK17" s="100"/>
      <c r="CL17" s="100"/>
      <c r="CM17" s="100"/>
      <c r="CN17" s="100"/>
      <c r="CO17" s="105" t="s">
        <v>158</v>
      </c>
      <c r="CP17" s="107" t="e">
        <f>IF(CP7="-",NA(),CP7)</f>
        <v>#N/A</v>
      </c>
      <c r="CQ17" s="107" t="e">
        <f t="shared" ref="CQ17:CT17" si="13">IF(CQ7="-",NA(),CQ7)</f>
        <v>#N/A</v>
      </c>
      <c r="CR17" s="107">
        <f t="shared" si="13"/>
        <v>33332</v>
      </c>
      <c r="CS17" s="107">
        <f t="shared" si="13"/>
        <v>18170</v>
      </c>
      <c r="CT17" s="107">
        <f t="shared" si="13"/>
        <v>23300</v>
      </c>
      <c r="CU17" s="100"/>
      <c r="CV17" s="100"/>
      <c r="CW17" s="100"/>
      <c r="CX17" s="100"/>
      <c r="CY17" s="100"/>
      <c r="CZ17" s="105" t="s">
        <v>158</v>
      </c>
      <c r="DA17" s="106" t="e">
        <f>IF(DA7="-",NA(),DA7)</f>
        <v>#N/A</v>
      </c>
      <c r="DB17" s="106" t="e">
        <f t="shared" ref="DB17:DE17" si="14">IF(DB7="-",NA(),DB7)</f>
        <v>#N/A</v>
      </c>
      <c r="DC17" s="106">
        <f t="shared" si="14"/>
        <v>60.6</v>
      </c>
      <c r="DD17" s="106">
        <f t="shared" si="14"/>
        <v>33.700000000000003</v>
      </c>
      <c r="DE17" s="106">
        <f t="shared" si="14"/>
        <v>41.3</v>
      </c>
      <c r="DF17" s="100"/>
      <c r="DG17" s="100"/>
      <c r="DH17" s="100"/>
      <c r="DI17" s="100"/>
      <c r="DJ17" s="105" t="s">
        <v>158</v>
      </c>
      <c r="DK17" s="106" t="e">
        <f>IF(DK7="-",NA(),DK7)</f>
        <v>#N/A</v>
      </c>
      <c r="DL17" s="106" t="e">
        <f t="shared" ref="DL17:DO17" si="15">IF(DL7="-",NA(),DL7)</f>
        <v>#N/A</v>
      </c>
      <c r="DM17" s="106">
        <f t="shared" si="15"/>
        <v>0</v>
      </c>
      <c r="DN17" s="106">
        <f t="shared" si="15"/>
        <v>0</v>
      </c>
      <c r="DO17" s="106">
        <f t="shared" si="15"/>
        <v>0</v>
      </c>
      <c r="DP17" s="100"/>
      <c r="DQ17" s="100"/>
      <c r="DR17" s="100"/>
      <c r="DS17" s="100"/>
      <c r="DT17" s="105" t="s">
        <v>158</v>
      </c>
      <c r="DU17" s="106" t="e">
        <f>IF(DU7="-",NA(),DU7)</f>
        <v>#N/A</v>
      </c>
      <c r="DV17" s="106" t="e">
        <f t="shared" ref="DV17:DY17" si="16">IF(DV7="-",NA(),DV7)</f>
        <v>#N/A</v>
      </c>
      <c r="DW17" s="106">
        <f t="shared" si="16"/>
        <v>0</v>
      </c>
      <c r="DX17" s="106">
        <f t="shared" si="16"/>
        <v>0</v>
      </c>
      <c r="DY17" s="106">
        <f t="shared" si="16"/>
        <v>0</v>
      </c>
      <c r="DZ17" s="100"/>
      <c r="EA17" s="100"/>
      <c r="EB17" s="100"/>
      <c r="EC17" s="100"/>
      <c r="ED17" s="105" t="s">
        <v>158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158</v>
      </c>
      <c r="EO17" s="106" t="e">
        <f>IF(EO7="-",NA(),EO7)</f>
        <v>#N/A</v>
      </c>
      <c r="EP17" s="106" t="e">
        <f t="shared" ref="EP17:ES17" si="18">IF(EP7="-",NA(),EP7)</f>
        <v>#N/A</v>
      </c>
      <c r="EQ17" s="106">
        <f t="shared" si="18"/>
        <v>100</v>
      </c>
      <c r="ER17" s="106">
        <f t="shared" si="18"/>
        <v>100</v>
      </c>
      <c r="ES17" s="106">
        <f t="shared" si="18"/>
        <v>100</v>
      </c>
      <c r="ET17" s="100"/>
      <c r="EU17" s="100"/>
      <c r="EV17" s="100"/>
      <c r="EW17" s="100"/>
      <c r="EX17" s="100"/>
      <c r="EY17" s="105" t="s">
        <v>158</v>
      </c>
      <c r="EZ17" s="106" t="e">
        <f>IF(EZ7="-",NA(),EZ7)</f>
        <v>#N/A</v>
      </c>
      <c r="FA17" s="106" t="e">
        <f t="shared" ref="FA17:FD17" si="19">IF(FA7="-",NA(),FA7)</f>
        <v>#N/A</v>
      </c>
      <c r="FB17" s="106">
        <f t="shared" si="19"/>
        <v>60.6</v>
      </c>
      <c r="FC17" s="106">
        <f t="shared" si="19"/>
        <v>33.700000000000003</v>
      </c>
      <c r="FD17" s="106">
        <f t="shared" si="19"/>
        <v>41.3</v>
      </c>
      <c r="FE17" s="100"/>
      <c r="FF17" s="100"/>
      <c r="FG17" s="100"/>
      <c r="FH17" s="100"/>
      <c r="FI17" s="105" t="s">
        <v>158</v>
      </c>
      <c r="FJ17" s="106" t="e">
        <f>IF(FJ7="-",NA(),FJ7)</f>
        <v>#N/A</v>
      </c>
      <c r="FK17" s="106" t="e">
        <f t="shared" ref="FK17:FN17" si="20">IF(FK7="-",NA(),FK7)</f>
        <v>#N/A</v>
      </c>
      <c r="FL17" s="106">
        <f t="shared" si="20"/>
        <v>0</v>
      </c>
      <c r="FM17" s="106">
        <f t="shared" si="20"/>
        <v>0</v>
      </c>
      <c r="FN17" s="106">
        <f t="shared" si="20"/>
        <v>0</v>
      </c>
      <c r="FO17" s="100"/>
      <c r="FP17" s="100"/>
      <c r="FQ17" s="100"/>
      <c r="FR17" s="100"/>
      <c r="FS17" s="105" t="s">
        <v>158</v>
      </c>
      <c r="FT17" s="106" t="e">
        <f>IF(FT7="-",NA(),FT7)</f>
        <v>#N/A</v>
      </c>
      <c r="FU17" s="106" t="e">
        <f t="shared" ref="FU17:FX17" si="21">IF(FU7="-",NA(),FU7)</f>
        <v>#N/A</v>
      </c>
      <c r="FV17" s="106">
        <f t="shared" si="21"/>
        <v>0</v>
      </c>
      <c r="FW17" s="106">
        <f t="shared" si="21"/>
        <v>0</v>
      </c>
      <c r="FX17" s="106">
        <f t="shared" si="21"/>
        <v>0</v>
      </c>
      <c r="FY17" s="100"/>
      <c r="FZ17" s="100"/>
      <c r="GA17" s="100"/>
      <c r="GB17" s="100"/>
      <c r="GC17" s="105" t="s">
        <v>158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158</v>
      </c>
      <c r="GN17" s="106" t="e">
        <f>IF(GN7="-",NA(),GN7)</f>
        <v>#N/A</v>
      </c>
      <c r="GO17" s="106" t="e">
        <f t="shared" ref="GO17:GR17" si="23">IF(GO7="-",NA(),GO7)</f>
        <v>#N/A</v>
      </c>
      <c r="GP17" s="106">
        <f t="shared" si="23"/>
        <v>100</v>
      </c>
      <c r="GQ17" s="106">
        <f t="shared" si="23"/>
        <v>100</v>
      </c>
      <c r="GR17" s="106">
        <f t="shared" si="23"/>
        <v>100</v>
      </c>
      <c r="GS17" s="100"/>
      <c r="GT17" s="100"/>
      <c r="GU17" s="100"/>
      <c r="GV17" s="100"/>
      <c r="GW17" s="100"/>
      <c r="GX17" s="105" t="s">
        <v>158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159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160</v>
      </c>
      <c r="AY18" s="106" t="e">
        <f>IF(BD7="-",NA(),BD7)</f>
        <v>#N/A</v>
      </c>
      <c r="AZ18" s="106" t="e">
        <f t="shared" ref="AZ18:BC18" si="39">IF(BE7="-",NA(),BE7)</f>
        <v>#N/A</v>
      </c>
      <c r="BA18" s="106">
        <f t="shared" si="39"/>
        <v>121.3</v>
      </c>
      <c r="BB18" s="106">
        <f t="shared" si="39"/>
        <v>123.2</v>
      </c>
      <c r="BC18" s="106">
        <f t="shared" si="39"/>
        <v>134.69999999999999</v>
      </c>
      <c r="BD18" s="100"/>
      <c r="BE18" s="100"/>
      <c r="BF18" s="100"/>
      <c r="BG18" s="100"/>
      <c r="BH18" s="100"/>
      <c r="BI18" s="105" t="s">
        <v>160</v>
      </c>
      <c r="BJ18" s="106" t="e">
        <f>IF(BO7="-",NA(),BO7)</f>
        <v>#N/A</v>
      </c>
      <c r="BK18" s="106" t="e">
        <f t="shared" ref="BK18:BN18" si="40">IF(BP7="-",NA(),BP7)</f>
        <v>#N/A</v>
      </c>
      <c r="BL18" s="106">
        <f t="shared" si="40"/>
        <v>247.9</v>
      </c>
      <c r="BM18" s="106">
        <f t="shared" si="40"/>
        <v>240.1</v>
      </c>
      <c r="BN18" s="106">
        <f t="shared" si="40"/>
        <v>255.5</v>
      </c>
      <c r="BO18" s="100"/>
      <c r="BP18" s="100"/>
      <c r="BQ18" s="100"/>
      <c r="BR18" s="100"/>
      <c r="BS18" s="100"/>
      <c r="BT18" s="105" t="s">
        <v>160</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160</v>
      </c>
      <c r="CF18" s="106" t="e">
        <f>IF(CK7="-",NA(),CK7)</f>
        <v>#N/A</v>
      </c>
      <c r="CG18" s="106" t="e">
        <f t="shared" ref="CG18:CJ18" si="42">IF(CL7="-",NA(),CL7)</f>
        <v>#N/A</v>
      </c>
      <c r="CH18" s="106">
        <f t="shared" si="42"/>
        <v>19199</v>
      </c>
      <c r="CI18" s="106">
        <f t="shared" si="42"/>
        <v>19830.400000000001</v>
      </c>
      <c r="CJ18" s="106">
        <f t="shared" si="42"/>
        <v>19066.3</v>
      </c>
      <c r="CK18" s="100"/>
      <c r="CL18" s="100"/>
      <c r="CM18" s="100"/>
      <c r="CN18" s="100"/>
      <c r="CO18" s="105" t="s">
        <v>160</v>
      </c>
      <c r="CP18" s="107" t="e">
        <f>IF(CU7="-",NA(),CU7)</f>
        <v>#N/A</v>
      </c>
      <c r="CQ18" s="107" t="e">
        <f t="shared" ref="CQ18:CT18" si="43">IF(CV7="-",NA(),CV7)</f>
        <v>#N/A</v>
      </c>
      <c r="CR18" s="107">
        <f t="shared" si="43"/>
        <v>32739</v>
      </c>
      <c r="CS18" s="107">
        <f t="shared" si="43"/>
        <v>34140</v>
      </c>
      <c r="CT18" s="107">
        <f t="shared" si="43"/>
        <v>33434</v>
      </c>
      <c r="CU18" s="100"/>
      <c r="CV18" s="100"/>
      <c r="CW18" s="100"/>
      <c r="CX18" s="100"/>
      <c r="CY18" s="100"/>
      <c r="CZ18" s="105" t="s">
        <v>160</v>
      </c>
      <c r="DA18" s="106" t="e">
        <f>IF(DF7="-",NA(),DF7)</f>
        <v>#N/A</v>
      </c>
      <c r="DB18" s="106" t="e">
        <f t="shared" ref="DB18:DE18" si="44">IF(DG7="-",NA(),DG7)</f>
        <v>#N/A</v>
      </c>
      <c r="DC18" s="106">
        <f t="shared" si="44"/>
        <v>31.6</v>
      </c>
      <c r="DD18" s="106">
        <f t="shared" si="44"/>
        <v>31.6</v>
      </c>
      <c r="DE18" s="106">
        <f t="shared" si="44"/>
        <v>30.1</v>
      </c>
      <c r="DF18" s="100"/>
      <c r="DG18" s="100"/>
      <c r="DH18" s="100"/>
      <c r="DI18" s="100"/>
      <c r="DJ18" s="105" t="s">
        <v>160</v>
      </c>
      <c r="DK18" s="106" t="e">
        <f>IF(DP7="-",NA(),DP7)</f>
        <v>#N/A</v>
      </c>
      <c r="DL18" s="106" t="e">
        <f t="shared" ref="DL18:DO18" si="45">IF(DQ7="-",NA(),DQ7)</f>
        <v>#N/A</v>
      </c>
      <c r="DM18" s="106">
        <f t="shared" si="45"/>
        <v>7.1</v>
      </c>
      <c r="DN18" s="106">
        <f t="shared" si="45"/>
        <v>7.3</v>
      </c>
      <c r="DO18" s="106">
        <f t="shared" si="45"/>
        <v>5.4</v>
      </c>
      <c r="DP18" s="100"/>
      <c r="DQ18" s="100"/>
      <c r="DR18" s="100"/>
      <c r="DS18" s="100"/>
      <c r="DT18" s="105" t="s">
        <v>160</v>
      </c>
      <c r="DU18" s="106" t="e">
        <f>IF(DZ7="-",NA(),DZ7)</f>
        <v>#N/A</v>
      </c>
      <c r="DV18" s="106" t="e">
        <f t="shared" ref="DV18:DY18" si="46">IF(EA7="-",NA(),EA7)</f>
        <v>#N/A</v>
      </c>
      <c r="DW18" s="106">
        <f t="shared" si="46"/>
        <v>156.5</v>
      </c>
      <c r="DX18" s="106">
        <f t="shared" si="46"/>
        <v>157.6</v>
      </c>
      <c r="DY18" s="106">
        <f t="shared" si="46"/>
        <v>173.7</v>
      </c>
      <c r="DZ18" s="100"/>
      <c r="EA18" s="100"/>
      <c r="EB18" s="100"/>
      <c r="EC18" s="100"/>
      <c r="ED18" s="105" t="s">
        <v>160</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160</v>
      </c>
      <c r="EO18" s="106" t="e">
        <f>IF(ET7="-",NA(),ET7)</f>
        <v>#N/A</v>
      </c>
      <c r="EP18" s="106" t="e">
        <f t="shared" ref="EP18:ES18" si="48">IF(EU7="-",NA(),EU7)</f>
        <v>#N/A</v>
      </c>
      <c r="EQ18" s="106">
        <f t="shared" si="48"/>
        <v>86.8</v>
      </c>
      <c r="ER18" s="106">
        <f t="shared" si="48"/>
        <v>82.8</v>
      </c>
      <c r="ES18" s="106">
        <f t="shared" si="48"/>
        <v>82.6</v>
      </c>
      <c r="ET18" s="100"/>
      <c r="EU18" s="100"/>
      <c r="EV18" s="100"/>
      <c r="EW18" s="100"/>
      <c r="EX18" s="100"/>
      <c r="EY18" s="105" t="s">
        <v>160</v>
      </c>
      <c r="EZ18" s="106" t="e">
        <f>IF(OR(NOT($EZ$8),FE7="-"),NA(),FE7)</f>
        <v>#N/A</v>
      </c>
      <c r="FA18" s="106" t="e">
        <f>IF(OR(NOT($EZ$8),FF7="-"),NA(),FF7)</f>
        <v>#N/A</v>
      </c>
      <c r="FB18" s="106">
        <f>IF(OR(NOT($EZ$8),FG7="-"),NA(),FG7)</f>
        <v>57.7</v>
      </c>
      <c r="FC18" s="106">
        <f>IF(OR(NOT($EZ$8),FH7="-"),NA(),FH7)</f>
        <v>57.6</v>
      </c>
      <c r="FD18" s="106">
        <f>IF(OR(NOT($EZ$8),FI7="-"),NA(),FI7)</f>
        <v>60.4</v>
      </c>
      <c r="FE18" s="100"/>
      <c r="FF18" s="100"/>
      <c r="FG18" s="100"/>
      <c r="FH18" s="100"/>
      <c r="FI18" s="105" t="s">
        <v>160</v>
      </c>
      <c r="FJ18" s="106" t="e">
        <f>IF(OR(NOT($FJ$8),FO7="-"),NA(),FO7)</f>
        <v>#N/A</v>
      </c>
      <c r="FK18" s="106" t="e">
        <f>IF(OR(NOT($FJ$8),FP7="-"),NA(),FP7)</f>
        <v>#N/A</v>
      </c>
      <c r="FL18" s="106">
        <f>IF(OR(NOT($FJ$8),FQ7="-"),NA(),FQ7)</f>
        <v>5.4</v>
      </c>
      <c r="FM18" s="106">
        <f>IF(OR(NOT($FJ$8),FR7="-"),NA(),FR7)</f>
        <v>8.6999999999999993</v>
      </c>
      <c r="FN18" s="106">
        <f>IF(OR(NOT($FJ$8),FS7="-"),NA(),FS7)</f>
        <v>16.5</v>
      </c>
      <c r="FO18" s="100"/>
      <c r="FP18" s="100"/>
      <c r="FQ18" s="100"/>
      <c r="FR18" s="100"/>
      <c r="FS18" s="105" t="s">
        <v>160</v>
      </c>
      <c r="FT18" s="106" t="e">
        <f>IF(OR(NOT($FT$8),FY7="-"),NA(),FY7)</f>
        <v>#N/A</v>
      </c>
      <c r="FU18" s="106" t="e">
        <f>IF(OR(NOT($FT$8),FZ7="-"),NA(),FZ7)</f>
        <v>#N/A</v>
      </c>
      <c r="FV18" s="106">
        <f>IF(OR(NOT($FT$8),GA7="-"),NA(),GA7)</f>
        <v>394.9</v>
      </c>
      <c r="FW18" s="106">
        <f>IF(OR(NOT($FT$8),GB7="-"),NA(),GB7)</f>
        <v>375</v>
      </c>
      <c r="FX18" s="106">
        <f>IF(OR(NOT($FT$8),GC7="-"),NA(),GC7)</f>
        <v>314.5</v>
      </c>
      <c r="FY18" s="100"/>
      <c r="FZ18" s="100"/>
      <c r="GA18" s="100"/>
      <c r="GB18" s="100"/>
      <c r="GC18" s="105" t="s">
        <v>160</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160</v>
      </c>
      <c r="GN18" s="106" t="e">
        <f>IF(OR(NOT($GN$8),GS7="-"),NA(),GS7)</f>
        <v>#N/A</v>
      </c>
      <c r="GO18" s="106" t="e">
        <f>IF(OR(NOT($GN$8),GT7="-"),NA(),GT7)</f>
        <v>#N/A</v>
      </c>
      <c r="GP18" s="106">
        <f>IF(OR(NOT($GN$8),GU7="-"),NA(),GU7)</f>
        <v>92</v>
      </c>
      <c r="GQ18" s="106">
        <f>IF(OR(NOT($GN$8),GV7="-"),NA(),GV7)</f>
        <v>94.7</v>
      </c>
      <c r="GR18" s="106">
        <f>IF(OR(NOT($GN$8),GW7="-"),NA(),GW7)</f>
        <v>96</v>
      </c>
      <c r="GS18" s="100"/>
      <c r="GT18" s="100"/>
      <c r="GU18" s="100"/>
      <c r="GV18" s="100"/>
      <c r="GW18" s="100"/>
      <c r="GX18" s="105" t="s">
        <v>160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160</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160</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160</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160</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160</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160</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161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145</v>
      </c>
      <c r="AY19" s="106">
        <f>$BI$7</f>
        <v>100</v>
      </c>
      <c r="AZ19" s="106">
        <f t="shared" ref="AZ19:BC19" si="49">$BI$7</f>
        <v>100</v>
      </c>
      <c r="BA19" s="106">
        <f t="shared" si="49"/>
        <v>100</v>
      </c>
      <c r="BB19" s="106">
        <f t="shared" si="49"/>
        <v>100</v>
      </c>
      <c r="BC19" s="106">
        <f t="shared" si="49"/>
        <v>100</v>
      </c>
      <c r="BD19" s="100"/>
      <c r="BE19" s="100"/>
      <c r="BF19" s="100"/>
      <c r="BG19" s="100"/>
      <c r="BH19" s="100"/>
      <c r="BI19" s="108" t="s">
        <v>145</v>
      </c>
      <c r="BJ19" s="106">
        <f>$BT$7</f>
        <v>100</v>
      </c>
      <c r="BK19" s="106">
        <f>$BT$7</f>
        <v>100</v>
      </c>
      <c r="BL19" s="106">
        <f>$BT$7</f>
        <v>100</v>
      </c>
      <c r="BM19" s="106">
        <f>$BT$7</f>
        <v>100</v>
      </c>
      <c r="BN19" s="106">
        <f>$BT$7</f>
        <v>100</v>
      </c>
      <c r="BO19" s="100"/>
      <c r="BP19" s="100"/>
      <c r="BQ19" s="100"/>
      <c r="BR19" s="100"/>
      <c r="BS19" s="100"/>
      <c r="BT19" s="108" t="s">
        <v>145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162</v>
      </c>
      <c r="C20" s="196"/>
      <c r="D20" s="100"/>
    </row>
    <row r="21" spans="1:374" x14ac:dyDescent="0.2">
      <c r="A21" s="97">
        <f t="shared" si="7"/>
        <v>7</v>
      </c>
      <c r="B21" s="196" t="s">
        <v>163</v>
      </c>
      <c r="C21" s="196"/>
      <c r="D21" s="100"/>
    </row>
    <row r="22" spans="1:374" x14ac:dyDescent="0.2">
      <c r="A22" s="97">
        <f t="shared" si="7"/>
        <v>8</v>
      </c>
      <c r="B22" s="196" t="s">
        <v>164</v>
      </c>
      <c r="C22" s="196"/>
      <c r="D22" s="100"/>
      <c r="E22" s="197" t="s">
        <v>165</v>
      </c>
      <c r="F22" s="198"/>
      <c r="G22" s="198"/>
      <c r="H22" s="198"/>
      <c r="I22" s="199"/>
    </row>
    <row r="23" spans="1:374" x14ac:dyDescent="0.2">
      <c r="A23" s="97">
        <f t="shared" si="7"/>
        <v>9</v>
      </c>
      <c r="B23" s="196" t="s">
        <v>166</v>
      </c>
      <c r="C23" s="196"/>
      <c r="D23" s="100"/>
      <c r="E23" s="200"/>
      <c r="F23" s="201"/>
      <c r="G23" s="201"/>
      <c r="H23" s="201"/>
      <c r="I23" s="202"/>
    </row>
    <row r="24" spans="1:374" x14ac:dyDescent="0.2">
      <c r="A24" s="97">
        <f t="shared" si="7"/>
        <v>10</v>
      </c>
      <c r="B24" s="196" t="s">
        <v>167</v>
      </c>
      <c r="C24" s="196"/>
      <c r="D24" s="100"/>
      <c r="E24" s="200"/>
      <c r="F24" s="201"/>
      <c r="G24" s="201"/>
      <c r="H24" s="201"/>
      <c r="I24" s="202"/>
    </row>
    <row r="25" spans="1:374" x14ac:dyDescent="0.2">
      <c r="A25" s="97">
        <f t="shared" si="7"/>
        <v>11</v>
      </c>
      <c r="B25" s="196" t="s">
        <v>168</v>
      </c>
      <c r="C25" s="196"/>
      <c r="D25" s="100"/>
      <c r="E25" s="200"/>
      <c r="F25" s="201"/>
      <c r="G25" s="201"/>
      <c r="H25" s="201"/>
      <c r="I25" s="202"/>
    </row>
    <row r="26" spans="1:374" x14ac:dyDescent="0.2">
      <c r="A26" s="97">
        <f t="shared" si="7"/>
        <v>12</v>
      </c>
      <c r="B26" s="196" t="s">
        <v>169</v>
      </c>
      <c r="C26" s="196"/>
      <c r="D26" s="100"/>
      <c r="E26" s="200"/>
      <c r="F26" s="201"/>
      <c r="G26" s="201"/>
      <c r="H26" s="201"/>
      <c r="I26" s="202"/>
    </row>
    <row r="27" spans="1:374" x14ac:dyDescent="0.2">
      <c r="A27" s="97">
        <f t="shared" si="7"/>
        <v>13</v>
      </c>
      <c r="B27" s="196" t="s">
        <v>170</v>
      </c>
      <c r="C27" s="196"/>
      <c r="D27" s="100"/>
      <c r="E27" s="200"/>
      <c r="F27" s="201"/>
      <c r="G27" s="201"/>
      <c r="H27" s="201"/>
      <c r="I27" s="202"/>
    </row>
    <row r="28" spans="1:374" x14ac:dyDescent="0.2">
      <c r="A28" s="97">
        <f t="shared" si="7"/>
        <v>14</v>
      </c>
      <c r="B28" s="196" t="s">
        <v>171</v>
      </c>
      <c r="C28" s="196"/>
      <c r="D28" s="100"/>
      <c r="E28" s="200"/>
      <c r="F28" s="201"/>
      <c r="G28" s="201"/>
      <c r="H28" s="201"/>
      <c r="I28" s="202"/>
    </row>
    <row r="29" spans="1:374" x14ac:dyDescent="0.2">
      <c r="A29" s="97">
        <f t="shared" si="7"/>
        <v>15</v>
      </c>
      <c r="B29" s="196" t="s">
        <v>172</v>
      </c>
      <c r="C29" s="196"/>
      <c r="D29" s="100"/>
      <c r="E29" s="200"/>
      <c r="F29" s="201"/>
      <c r="G29" s="201"/>
      <c r="H29" s="201"/>
      <c r="I29" s="202"/>
    </row>
    <row r="30" spans="1:374" x14ac:dyDescent="0.2">
      <c r="A30" s="97">
        <f t="shared" si="7"/>
        <v>16</v>
      </c>
      <c r="B30" s="196" t="s">
        <v>173</v>
      </c>
      <c r="C30" s="196"/>
      <c r="D30" s="100"/>
      <c r="E30" s="200"/>
      <c r="F30" s="201"/>
      <c r="G30" s="201"/>
      <c r="H30" s="201"/>
      <c r="I30" s="202"/>
    </row>
    <row r="31" spans="1:374" x14ac:dyDescent="0.2">
      <c r="A31" s="97">
        <f t="shared" si="7"/>
        <v>17</v>
      </c>
      <c r="B31" s="196" t="s">
        <v>174</v>
      </c>
      <c r="C31" s="196"/>
      <c r="D31" s="100"/>
      <c r="E31" s="200"/>
      <c r="F31" s="201"/>
      <c r="G31" s="201"/>
      <c r="H31" s="201"/>
      <c r="I31" s="202"/>
    </row>
    <row r="32" spans="1:374" x14ac:dyDescent="0.2">
      <c r="A32" s="97">
        <f t="shared" si="7"/>
        <v>18</v>
      </c>
      <c r="B32" s="196" t="s">
        <v>175</v>
      </c>
      <c r="C32" s="196"/>
      <c r="D32" s="100"/>
      <c r="E32" s="200"/>
      <c r="F32" s="201"/>
      <c r="G32" s="201"/>
      <c r="H32" s="201"/>
      <c r="I32" s="202"/>
    </row>
    <row r="33" spans="1:16" x14ac:dyDescent="0.2">
      <c r="A33" s="97">
        <f t="shared" si="7"/>
        <v>19</v>
      </c>
      <c r="B33" s="196" t="s">
        <v>176</v>
      </c>
      <c r="C33" s="196"/>
      <c r="D33" s="100"/>
      <c r="E33" s="200"/>
      <c r="F33" s="201"/>
      <c r="G33" s="201"/>
      <c r="H33" s="201"/>
      <c r="I33" s="202"/>
    </row>
    <row r="34" spans="1:16" x14ac:dyDescent="0.2">
      <c r="A34" s="97">
        <f t="shared" si="7"/>
        <v>20</v>
      </c>
      <c r="B34" s="196" t="s">
        <v>177</v>
      </c>
      <c r="C34" s="196"/>
      <c r="D34" s="100"/>
      <c r="E34" s="200"/>
      <c r="F34" s="201"/>
      <c r="G34" s="201"/>
      <c r="H34" s="201"/>
      <c r="I34" s="202"/>
    </row>
    <row r="35" spans="1:16" ht="25.5" customHeight="1" x14ac:dyDescent="0.2">
      <c r="E35" s="203"/>
      <c r="F35" s="204"/>
      <c r="G35" s="204"/>
      <c r="H35" s="204"/>
      <c r="I35" s="205"/>
    </row>
    <row r="36" spans="1:16" x14ac:dyDescent="0.2">
      <c r="A36" t="s">
        <v>178</v>
      </c>
      <c r="B36" t="s">
        <v>179</v>
      </c>
    </row>
    <row r="37" spans="1:16" x14ac:dyDescent="0.2">
      <c r="A37" t="s">
        <v>180</v>
      </c>
      <c r="B37" t="s">
        <v>181</v>
      </c>
      <c r="L37" s="197" t="s">
        <v>165</v>
      </c>
      <c r="M37" s="198"/>
      <c r="N37" s="198"/>
      <c r="O37" s="198"/>
      <c r="P37" s="199"/>
    </row>
    <row r="38" spans="1:16" x14ac:dyDescent="0.2">
      <c r="A38" t="s">
        <v>182</v>
      </c>
      <c r="B38" t="s">
        <v>183</v>
      </c>
      <c r="L38" s="200"/>
      <c r="M38" s="201"/>
      <c r="N38" s="201"/>
      <c r="O38" s="201"/>
      <c r="P38" s="202"/>
    </row>
    <row r="39" spans="1:16" x14ac:dyDescent="0.2">
      <c r="A39" t="s">
        <v>184</v>
      </c>
      <c r="B39" t="s">
        <v>185</v>
      </c>
      <c r="L39" s="200"/>
      <c r="M39" s="201"/>
      <c r="N39" s="201"/>
      <c r="O39" s="201"/>
      <c r="P39" s="202"/>
    </row>
    <row r="40" spans="1:16" x14ac:dyDescent="0.2">
      <c r="A40" t="s">
        <v>186</v>
      </c>
      <c r="B40" t="s">
        <v>187</v>
      </c>
      <c r="L40" s="200"/>
      <c r="M40" s="201"/>
      <c r="N40" s="201"/>
      <c r="O40" s="201"/>
      <c r="P40" s="202"/>
    </row>
    <row r="41" spans="1:16" x14ac:dyDescent="0.2">
      <c r="A41" t="s">
        <v>188</v>
      </c>
      <c r="B41" t="s">
        <v>189</v>
      </c>
      <c r="L41" s="200"/>
      <c r="M41" s="201"/>
      <c r="N41" s="201"/>
      <c r="O41" s="201"/>
      <c r="P41" s="202"/>
    </row>
    <row r="42" spans="1:16" x14ac:dyDescent="0.2">
      <c r="A42" t="s">
        <v>190</v>
      </c>
      <c r="B42" t="s">
        <v>191</v>
      </c>
      <c r="L42" s="200"/>
      <c r="M42" s="201"/>
      <c r="N42" s="201"/>
      <c r="O42" s="201"/>
      <c r="P42" s="202"/>
    </row>
    <row r="43" spans="1:16" x14ac:dyDescent="0.2">
      <c r="A43" t="s">
        <v>192</v>
      </c>
      <c r="B43" t="s">
        <v>193</v>
      </c>
      <c r="L43" s="200"/>
      <c r="M43" s="201"/>
      <c r="N43" s="201"/>
      <c r="O43" s="201"/>
      <c r="P43" s="202"/>
    </row>
    <row r="44" spans="1:16" x14ac:dyDescent="0.2">
      <c r="A44" t="s">
        <v>194</v>
      </c>
      <c r="B44" t="s">
        <v>195</v>
      </c>
      <c r="L44" s="200"/>
      <c r="M44" s="201"/>
      <c r="N44" s="201"/>
      <c r="O44" s="201"/>
      <c r="P44" s="202"/>
    </row>
    <row r="45" spans="1:16" x14ac:dyDescent="0.2">
      <c r="A45" t="s">
        <v>196</v>
      </c>
      <c r="B45" t="s">
        <v>197</v>
      </c>
      <c r="L45" s="200"/>
      <c r="M45" s="201"/>
      <c r="N45" s="201"/>
      <c r="O45" s="201"/>
      <c r="P45" s="202"/>
    </row>
    <row r="46" spans="1:16" x14ac:dyDescent="0.2">
      <c r="A46" t="s">
        <v>198</v>
      </c>
      <c r="B46" t="s">
        <v>199</v>
      </c>
      <c r="L46" s="200"/>
      <c r="M46" s="201"/>
      <c r="N46" s="201"/>
      <c r="O46" s="201"/>
      <c r="P46" s="202"/>
    </row>
    <row r="47" spans="1:16" x14ac:dyDescent="0.2">
      <c r="A47" t="s">
        <v>200</v>
      </c>
      <c r="B47" t="s">
        <v>201</v>
      </c>
      <c r="L47" s="200"/>
      <c r="M47" s="201"/>
      <c r="N47" s="201"/>
      <c r="O47" s="201"/>
      <c r="P47" s="202"/>
    </row>
    <row r="48" spans="1:16" x14ac:dyDescent="0.2">
      <c r="A48" t="s">
        <v>202</v>
      </c>
      <c r="B48" t="s">
        <v>203</v>
      </c>
      <c r="L48" s="200"/>
      <c r="M48" s="201"/>
      <c r="N48" s="201"/>
      <c r="O48" s="201"/>
      <c r="P48" s="202"/>
    </row>
    <row r="49" spans="1:16" x14ac:dyDescent="0.2">
      <c r="A49" t="s">
        <v>204</v>
      </c>
      <c r="B49" t="s">
        <v>205</v>
      </c>
      <c r="L49" s="200"/>
      <c r="M49" s="201"/>
      <c r="N49" s="201"/>
      <c r="O49" s="201"/>
      <c r="P49" s="202"/>
    </row>
    <row r="50" spans="1:16" ht="26.25" customHeight="1" x14ac:dyDescent="0.2">
      <c r="A50" t="s">
        <v>206</v>
      </c>
      <c r="B50" t="s">
        <v>207</v>
      </c>
      <c r="L50" s="203"/>
      <c r="M50" s="204"/>
      <c r="N50" s="204"/>
      <c r="O50" s="204"/>
      <c r="P50" s="205"/>
    </row>
    <row r="51" spans="1:16" x14ac:dyDescent="0.2">
      <c r="A51" t="s">
        <v>208</v>
      </c>
      <c r="B51" t="s">
        <v>209</v>
      </c>
    </row>
    <row r="52" spans="1:16" x14ac:dyDescent="0.2">
      <c r="A52" t="s">
        <v>210</v>
      </c>
      <c r="B52" t="s">
        <v>211</v>
      </c>
    </row>
    <row r="53" spans="1:16" x14ac:dyDescent="0.2">
      <c r="A53" t="s">
        <v>212</v>
      </c>
      <c r="B53" t="s">
        <v>213</v>
      </c>
    </row>
    <row r="54" spans="1:16" x14ac:dyDescent="0.2">
      <c r="A54" t="s">
        <v>214</v>
      </c>
      <c r="B54" t="s">
        <v>215</v>
      </c>
    </row>
    <row r="55" spans="1:16" x14ac:dyDescent="0.2">
      <c r="A55" t="s">
        <v>216</v>
      </c>
      <c r="B55" t="s">
        <v>217</v>
      </c>
    </row>
    <row r="56" spans="1:16" x14ac:dyDescent="0.2">
      <c r="A56" t="s">
        <v>218</v>
      </c>
      <c r="B56" t="s">
        <v>219</v>
      </c>
    </row>
    <row r="57" spans="1:16" x14ac:dyDescent="0.2">
      <c r="A57" t="s">
        <v>220</v>
      </c>
      <c r="B57" t="s">
        <v>221</v>
      </c>
    </row>
    <row r="58" spans="1:16" x14ac:dyDescent="0.2">
      <c r="A58" t="s">
        <v>222</v>
      </c>
      <c r="B58" t="s">
        <v>223</v>
      </c>
    </row>
    <row r="59" spans="1:16" x14ac:dyDescent="0.2">
      <c r="A59" t="s">
        <v>224</v>
      </c>
      <c r="B59" t="s">
        <v>225</v>
      </c>
    </row>
    <row r="60" spans="1:16" x14ac:dyDescent="0.2">
      <c r="A60" t="s">
        <v>226</v>
      </c>
      <c r="B60" t="s">
        <v>227</v>
      </c>
    </row>
    <row r="61" spans="1:16" x14ac:dyDescent="0.2">
      <c r="A61" t="s">
        <v>228</v>
      </c>
      <c r="B61" t="s">
        <v>229</v>
      </c>
    </row>
    <row r="62" spans="1:16" x14ac:dyDescent="0.2">
      <c r="A62" t="s">
        <v>230</v>
      </c>
      <c r="B62" t="s">
        <v>231</v>
      </c>
    </row>
    <row r="63" spans="1:16" x14ac:dyDescent="0.2">
      <c r="A63" t="s">
        <v>232</v>
      </c>
      <c r="B63" t="s">
        <v>233</v>
      </c>
    </row>
    <row r="64" spans="1:16" x14ac:dyDescent="0.2">
      <c r="A64" t="s">
        <v>234</v>
      </c>
      <c r="B64" t="s">
        <v>235</v>
      </c>
    </row>
    <row r="65" spans="1:2" x14ac:dyDescent="0.2">
      <c r="A65" t="s">
        <v>236</v>
      </c>
      <c r="B65" t="s">
        <v>237</v>
      </c>
    </row>
    <row r="66" spans="1:2" x14ac:dyDescent="0.2">
      <c r="A66" t="s">
        <v>238</v>
      </c>
      <c r="B66" t="s">
        <v>239</v>
      </c>
    </row>
    <row r="67" spans="1:2" x14ac:dyDescent="0.2">
      <c r="A67" t="s">
        <v>240</v>
      </c>
      <c r="B67" t="s">
        <v>239</v>
      </c>
    </row>
    <row r="68" spans="1:2" x14ac:dyDescent="0.2">
      <c r="A68" t="s">
        <v>241</v>
      </c>
      <c r="B68" t="s">
        <v>239</v>
      </c>
    </row>
    <row r="69" spans="1:2" x14ac:dyDescent="0.2">
      <c r="A69" t="s">
        <v>242</v>
      </c>
      <c r="B69" t="s">
        <v>239</v>
      </c>
    </row>
    <row r="70" spans="1:2" x14ac:dyDescent="0.2">
      <c r="A70" t="s">
        <v>243</v>
      </c>
      <c r="B70" t="s">
        <v>239</v>
      </c>
    </row>
    <row r="71" spans="1:2" x14ac:dyDescent="0.2">
      <c r="A71" t="s">
        <v>244</v>
      </c>
      <c r="B71" t="s">
        <v>239</v>
      </c>
    </row>
    <row r="72" spans="1:2" x14ac:dyDescent="0.2">
      <c r="A72" t="s">
        <v>245</v>
      </c>
      <c r="B72" t="s">
        <v>239</v>
      </c>
    </row>
    <row r="73" spans="1:2" x14ac:dyDescent="0.2">
      <c r="A73" t="s">
        <v>246</v>
      </c>
      <c r="B73" t="s">
        <v>239</v>
      </c>
    </row>
    <row r="74" spans="1:2" x14ac:dyDescent="0.2">
      <c r="A74" t="s">
        <v>247</v>
      </c>
      <c r="B74" t="s">
        <v>239</v>
      </c>
    </row>
    <row r="75" spans="1:2" x14ac:dyDescent="0.2">
      <c r="A75" t="s">
        <v>248</v>
      </c>
      <c r="B75" t="s">
        <v>239</v>
      </c>
    </row>
    <row r="76" spans="1:2" x14ac:dyDescent="0.2">
      <c r="A76" t="s">
        <v>249</v>
      </c>
      <c r="B76" t="s">
        <v>239</v>
      </c>
    </row>
    <row r="77" spans="1:2" x14ac:dyDescent="0.2">
      <c r="A77" t="s">
        <v>250</v>
      </c>
      <c r="B77" t="s">
        <v>239</v>
      </c>
    </row>
    <row r="78" spans="1:2" x14ac:dyDescent="0.2">
      <c r="A78" t="s">
        <v>251</v>
      </c>
      <c r="B78" t="s">
        <v>239</v>
      </c>
    </row>
    <row r="79" spans="1:2" x14ac:dyDescent="0.2">
      <c r="A79" t="s">
        <v>252</v>
      </c>
      <c r="B79" t="s">
        <v>239</v>
      </c>
    </row>
    <row r="80" spans="1:2" x14ac:dyDescent="0.2">
      <c r="A80" t="s">
        <v>253</v>
      </c>
      <c r="B80" t="s">
        <v>239</v>
      </c>
    </row>
    <row r="81" spans="1:2" x14ac:dyDescent="0.2">
      <c r="A81" t="s">
        <v>254</v>
      </c>
      <c r="B81" t="s">
        <v>239</v>
      </c>
    </row>
    <row r="82" spans="1:2" x14ac:dyDescent="0.2">
      <c r="A82" t="s">
        <v>255</v>
      </c>
      <c r="B82" t="s">
        <v>239</v>
      </c>
    </row>
    <row r="83" spans="1:2" x14ac:dyDescent="0.2">
      <c r="A83" t="s">
        <v>256</v>
      </c>
      <c r="B83" t="s">
        <v>239</v>
      </c>
    </row>
    <row r="84" spans="1:2" x14ac:dyDescent="0.2">
      <c r="A84" t="s">
        <v>257</v>
      </c>
      <c r="B84" t="s">
        <v>239</v>
      </c>
    </row>
    <row r="85" spans="1:2" x14ac:dyDescent="0.2">
      <c r="A85" t="s">
        <v>258</v>
      </c>
      <c r="B85" t="s">
        <v>239</v>
      </c>
    </row>
    <row r="86" spans="1:2" x14ac:dyDescent="0.2">
      <c r="A86" t="s">
        <v>259</v>
      </c>
      <c r="B86" t="s">
        <v>260</v>
      </c>
    </row>
    <row r="87" spans="1:2" x14ac:dyDescent="0.2">
      <c r="A87" t="s">
        <v>261</v>
      </c>
      <c r="B87" t="s">
        <v>260</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2021-01-21T09:34:22Z</cp:lastPrinted>
  <dcterms:created xsi:type="dcterms:W3CDTF">2020-12-15T03:36:36Z</dcterms:created>
  <dcterms:modified xsi:type="dcterms:W3CDTF">2021-03-05T00:26:50Z</dcterms:modified>
  <cp:category/>
</cp:coreProperties>
</file>