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4年度（R3年度分）\R5.1.19_提出\"/>
    </mc:Choice>
  </mc:AlternateContent>
  <workbookProtection workbookAlgorithmName="SHA-512" workbookHashValue="rpPehCdQsNh/fgibwcQn8p1BIC6Q+5SGHvwcwMl26ncZQRZ9LoqbFHyirOwtq32C+qm96oODpotHLsUxE29XUA==" workbookSaltValue="mo5x3wQikfgjbRzFov9gZ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<sst xmlns="http://schemas.openxmlformats.org/spreadsheetml/2006/main" count="297" uniqueCount="118">
  <si>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</si>
  <si>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</si>
  <si>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</si>
  <si>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</si>
  <si>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</si>
  <si>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</si>
  <si>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</si>
  <si>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</si>
  <si>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</si>
  <si>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</si>
  <si>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</si>
  <si>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</si>
  <si>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</si>
  <si>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</si>
  <si>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</si>
  <si>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</si>
  <si>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</si>
  <si>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</si>
  <si>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</si>
  <si>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</si>
  <si>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</si>
  <si>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</si>
  <si>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</si>
  <si>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</si>
  <si>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</si>
  <si>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</si>
  <si>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</si>
  <si>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</si>
  <si>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</si>
  <si>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</si>
  <si>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</si>
  <si>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</si>
  <si>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</si>
  <si>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</si>
  <si>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</si>
  <si>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</si>
  <si>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</si>
  <si>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</si>
  <si>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</si>
  <si>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</si>
  <si>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</si>
  <si>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</si>
  <si>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</si>
  <si>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</si>
  <si>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</si>
  <si>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</si>
  <si>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</si>
  <si>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</si>
  <si>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</si>
  <si>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</si>
  <si>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</si>
  <si>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</si>
  <si>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</si>
  <si>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</si>
  <si>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</si>
  <si>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</si>
  <si>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</si>
  <si>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</si>
  <si>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</si>
  <si>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</si>
  <si>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</si>
  <si>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</si>
  <si>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</si>
  <si>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</si>
  <si>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</si>
  <si>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</si>
  <si>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</si>
  <si>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</si>
  <si>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</si>
  <si>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</si>
  <si>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</si>
  <si>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</si>
  <si>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</si>
  <si>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</si>
  <si>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</si>
  <si>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</si>
  <si>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</si>
  <si>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</si>
  <si>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</si>
  <si>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</si>
  <si>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</si>
  <si>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</si>
  <si>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</si>
  <si>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</si>
  <si>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</si>
  <si>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</si>
  <si>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</si>
  <si>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</si>
  <si>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</si>
  <si>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</si>
  <si>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</si>
  <si>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</si>
  <si>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</si>
  <si>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</si>
  <si>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</si>
  <si>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</si>
  <si>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</si>
  <si>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</si>
  <si>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</si>
  <si>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</si>
  <si>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</si>
  <si>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</si>
  <si>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</si>
  <si>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</si>
  <si>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</si>
  <si>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</si>
  <si>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</si>
  <si>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</si>
  <si>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</si>
  <si>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</si>
  <si>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</si>
  <si>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</si>
  <si>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</si>
  <si>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</si>
  <si>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</si>
  <si>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有形固定資産減価償却率は平均より低くなっているが、機械設備等で修理しながら利用している資産もある。
　今後は施設及び管渠の老朽化に備え、機能保全計画に基づく計画的な改築・更新の財源確保が必要になる。</t>
    <rPh sb="13" eb="15">
      <t>ヘイキン</t>
    </rPh>
    <rPh sb="32" eb="34">
      <t>シュウリ</t>
    </rPh>
    <rPh sb="79" eb="82">
      <t>ケイカクテキ</t>
    </rPh>
    <phoneticPr fontId="4"/>
  </si>
  <si>
    <t>　令和2年4月1日より企業会計へ移行しました。
　漁業集落排水事業では姫津・達者地区、松ケ崎地区、沢崎地区、江積・田野浦地区、亀脇地区の5地区を運営しています。
　今後の改善に向けた取組みとしては、機能保全計画により計画的・効率的な施設更新を図ることで費用を抑制し、あわせて水洗化率の向上による収益の増加対策に取り組み、下水道事業の健全経営に努めながら安定した汚水処理サービスの提供を目指します。</t>
    <rPh sb="25" eb="33">
      <t>ギョギョウシュウラクハイスイジギョウ</t>
    </rPh>
    <rPh sb="35" eb="37">
      <t>ヒメヅ</t>
    </rPh>
    <rPh sb="38" eb="40">
      <t>タッシャ</t>
    </rPh>
    <rPh sb="40" eb="42">
      <t>チク</t>
    </rPh>
    <rPh sb="43" eb="46">
      <t>マツガサキ</t>
    </rPh>
    <rPh sb="46" eb="48">
      <t>チク</t>
    </rPh>
    <rPh sb="49" eb="51">
      <t>サワサキ</t>
    </rPh>
    <rPh sb="51" eb="53">
      <t>チク</t>
    </rPh>
    <rPh sb="54" eb="56">
      <t>エツミ</t>
    </rPh>
    <rPh sb="57" eb="58">
      <t>タ</t>
    </rPh>
    <rPh sb="58" eb="59">
      <t>ノ</t>
    </rPh>
    <rPh sb="59" eb="60">
      <t>ウラ</t>
    </rPh>
    <rPh sb="63" eb="65">
      <t>カメワキ</t>
    </rPh>
    <rPh sb="65" eb="67">
      <t>チク</t>
    </rPh>
    <rPh sb="69" eb="71">
      <t>チク</t>
    </rPh>
    <rPh sb="72" eb="74">
      <t>ウンエイ</t>
    </rPh>
    <phoneticPr fontId="4"/>
  </si>
  <si>
    <t>　経常収支比率は100％を超えているものの、経費回収率は50％未満で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流動比率は100％を上回っているが、企業債残高対事業規模比率が大きくなっており、今後の企業債償還の財源確保が必要になる。
　汚水処理原価が類似団体平均よりも高額となっており、施設の維持管理の見直しに向けた取組みが必要である。
　施設利用率も低く、今後の大幅な上昇も見込めないことから、施設規模の見直しが必要である。
　水洗化率は同規模の平均を下回っていることから、安定的な経営維持のため、更なる向上に向けた取組みが必要である。また、安定した収入確保のため、必要に応じて使用料金の見直しに向けた検討を進める必要がある。</t>
    <rPh sb="31" eb="33">
      <t>ミマン</t>
    </rPh>
    <rPh sb="34" eb="40">
      <t>ルイジダンタイヘイキン</t>
    </rPh>
    <rPh sb="212" eb="218">
      <t>ルイジダンタイヘイキン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</si>
</sst>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6B7-4DCF-AECD-2F70961377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06B7-4DCF-AECD-2F70961377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18.47</c:v>
                </c:pt>
                <c:pt idx="4">
                  <c:v>20.170000000000002</c:v>
                </c:pt>
              </c:numCache>
            </c:numRef>
          </c:val>
          <c:extLst>
            <c:ext xmlns:c16="http://schemas.microsoft.com/office/drawing/2014/chart" uri="{C3380CC4-5D6E-409C-BE32-E72D297353CC}">
              <c16:uniqueId val="{00000000-9BFF-41A0-A8A2-5584862CD0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40.29</c:v>
                </c:pt>
                <c:pt idx="4">
                  <c:v>40.11</c:v>
                </c:pt>
              </c:numCache>
            </c:numRef>
          </c:val>
          <c:smooth val="0"/>
          <c:extLst>
            <c:ext xmlns:c16="http://schemas.microsoft.com/office/drawing/2014/chart" uri="{C3380CC4-5D6E-409C-BE32-E72D297353CC}">
              <c16:uniqueId val="{00000001-9BFF-41A0-A8A2-5584862CD0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78.16</c:v>
                </c:pt>
                <c:pt idx="4">
                  <c:v>79.08</c:v>
                </c:pt>
              </c:numCache>
            </c:numRef>
          </c:val>
          <c:extLst>
            <c:ext xmlns:c16="http://schemas.microsoft.com/office/drawing/2014/chart" uri="{C3380CC4-5D6E-409C-BE32-E72D297353CC}">
              <c16:uniqueId val="{00000000-23CA-46F7-B5BC-24583C3AA0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87.49</c:v>
                </c:pt>
                <c:pt idx="4">
                  <c:v>87.61</c:v>
                </c:pt>
              </c:numCache>
            </c:numRef>
          </c:val>
          <c:smooth val="0"/>
          <c:extLst>
            <c:ext xmlns:c16="http://schemas.microsoft.com/office/drawing/2014/chart" uri="{C3380CC4-5D6E-409C-BE32-E72D297353CC}">
              <c16:uniqueId val="{00000001-23CA-46F7-B5BC-24583C3AA0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102.85</c:v>
                </c:pt>
                <c:pt idx="4">
                  <c:v>100.96</c:v>
                </c:pt>
              </c:numCache>
            </c:numRef>
          </c:val>
          <c:extLst>
            <c:ext xmlns:c16="http://schemas.microsoft.com/office/drawing/2014/chart" uri="{C3380CC4-5D6E-409C-BE32-E72D297353CC}">
              <c16:uniqueId val="{00000000-04DE-4FE0-AA58-9B43A75786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95.71</c:v>
                </c:pt>
                <c:pt idx="4">
                  <c:v>96.59</c:v>
                </c:pt>
              </c:numCache>
            </c:numRef>
          </c:val>
          <c:smooth val="0"/>
          <c:extLst>
            <c:ext xmlns:c16="http://schemas.microsoft.com/office/drawing/2014/chart" uri="{C3380CC4-5D6E-409C-BE32-E72D297353CC}">
              <c16:uniqueId val="{00000001-04DE-4FE0-AA58-9B43A75786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4.92</c:v>
                </c:pt>
                <c:pt idx="4">
                  <c:v>9.26</c:v>
                </c:pt>
              </c:numCache>
            </c:numRef>
          </c:val>
          <c:extLst>
            <c:ext xmlns:c16="http://schemas.microsoft.com/office/drawing/2014/chart" uri="{C3380CC4-5D6E-409C-BE32-E72D297353CC}">
              <c16:uniqueId val="{00000000-3A8F-4F5D-A061-FB4E418F27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29.9</c:v>
                </c:pt>
                <c:pt idx="4">
                  <c:v>32.58</c:v>
                </c:pt>
              </c:numCache>
            </c:numRef>
          </c:val>
          <c:smooth val="0"/>
          <c:extLst>
            <c:ext xmlns:c16="http://schemas.microsoft.com/office/drawing/2014/chart" uri="{C3380CC4-5D6E-409C-BE32-E72D297353CC}">
              <c16:uniqueId val="{00000001-3A8F-4F5D-A061-FB4E418F27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15-4C57-A1E9-02BF921747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315-4C57-A1E9-02BF921747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E8-479E-BC26-7EE42B7F27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11.66</c:v>
                </c:pt>
                <c:pt idx="4">
                  <c:v>18.57</c:v>
                </c:pt>
              </c:numCache>
            </c:numRef>
          </c:val>
          <c:smooth val="0"/>
          <c:extLst>
            <c:ext xmlns:c16="http://schemas.microsoft.com/office/drawing/2014/chart" uri="{C3380CC4-5D6E-409C-BE32-E72D297353CC}">
              <c16:uniqueId val="{00000001-B3E8-479E-BC26-7EE42B7F27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108.34</c:v>
                </c:pt>
                <c:pt idx="4">
                  <c:v>116.98</c:v>
                </c:pt>
              </c:numCache>
            </c:numRef>
          </c:val>
          <c:extLst>
            <c:ext xmlns:c16="http://schemas.microsoft.com/office/drawing/2014/chart" uri="{C3380CC4-5D6E-409C-BE32-E72D297353CC}">
              <c16:uniqueId val="{00000000-1C25-44C0-A46B-4CDB4D76A0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53.11</c:v>
                </c:pt>
                <c:pt idx="4">
                  <c:v>54.48</c:v>
                </c:pt>
              </c:numCache>
            </c:numRef>
          </c:val>
          <c:smooth val="0"/>
          <c:extLst>
            <c:ext xmlns:c16="http://schemas.microsoft.com/office/drawing/2014/chart" uri="{C3380CC4-5D6E-409C-BE32-E72D297353CC}">
              <c16:uniqueId val="{00000001-1C25-44C0-A46B-4CDB4D76A0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1155.06</c:v>
                </c:pt>
                <c:pt idx="4">
                  <c:v>1215.5999999999999</c:v>
                </c:pt>
              </c:numCache>
            </c:numRef>
          </c:val>
          <c:extLst>
            <c:ext xmlns:c16="http://schemas.microsoft.com/office/drawing/2014/chart" uri="{C3380CC4-5D6E-409C-BE32-E72D297353CC}">
              <c16:uniqueId val="{00000000-3364-45AF-B3D0-DEF97E5BFA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807.81</c:v>
                </c:pt>
                <c:pt idx="4">
                  <c:v>733.23</c:v>
                </c:pt>
              </c:numCache>
            </c:numRef>
          </c:val>
          <c:smooth val="0"/>
          <c:extLst>
            <c:ext xmlns:c16="http://schemas.microsoft.com/office/drawing/2014/chart" uri="{C3380CC4-5D6E-409C-BE32-E72D297353CC}">
              <c16:uniqueId val="{00000001-3364-45AF-B3D0-DEF97E5BFA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42.02</c:v>
                </c:pt>
                <c:pt idx="4">
                  <c:v>47.61</c:v>
                </c:pt>
              </c:numCache>
            </c:numRef>
          </c:val>
          <c:extLst>
            <c:ext xmlns:c16="http://schemas.microsoft.com/office/drawing/2014/chart" uri="{C3380CC4-5D6E-409C-BE32-E72D297353CC}">
              <c16:uniqueId val="{00000000-977C-48A1-B4AB-A5C6A0F5D62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49.44</c:v>
                </c:pt>
                <c:pt idx="4">
                  <c:v>54.39</c:v>
                </c:pt>
              </c:numCache>
            </c:numRef>
          </c:val>
          <c:smooth val="0"/>
          <c:extLst>
            <c:ext xmlns:c16="http://schemas.microsoft.com/office/drawing/2014/chart" uri="{C3380CC4-5D6E-409C-BE32-E72D297353CC}">
              <c16:uniqueId val="{00000001-977C-48A1-B4AB-A5C6A0F5D62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529.53</c:v>
                </c:pt>
                <c:pt idx="4">
                  <c:v>468.1</c:v>
                </c:pt>
              </c:numCache>
            </c:numRef>
          </c:val>
          <c:extLst>
            <c:ext xmlns:c16="http://schemas.microsoft.com/office/drawing/2014/chart" uri="{C3380CC4-5D6E-409C-BE32-E72D297353CC}">
              <c16:uniqueId val="{00000000-904E-48A6-8EB1-F27A442D85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343.49</c:v>
                </c:pt>
                <c:pt idx="4">
                  <c:v>318.06</c:v>
                </c:pt>
              </c:numCache>
            </c:numRef>
          </c:val>
          <c:smooth val="0"/>
          <c:extLst>
            <c:ext xmlns:c16="http://schemas.microsoft.com/office/drawing/2014/chart" uri="{C3380CC4-5D6E-409C-BE32-E72D297353CC}">
              <c16:uniqueId val="{00000001-904E-48A6-8EB1-F27A442D85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9" zoomScaleNormal="100" workbookViewId="0">
      <selection activeCell="BI35" sqref="BI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新潟県　佐渡市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46">
        <f>データ!S6</f>
        <v>51915</v>
      </c>
      <c r="AM8" s="46"/>
      <c r="AN8" s="46"/>
      <c r="AO8" s="46"/>
      <c r="AP8" s="46"/>
      <c r="AQ8" s="46"/>
      <c r="AR8" s="46"/>
      <c r="AS8" s="46"/>
      <c r="AT8" s="45">
        <f>データ!T6</f>
        <v>855.68</v>
      </c>
      <c r="AU8" s="45"/>
      <c r="AV8" s="45"/>
      <c r="AW8" s="45"/>
      <c r="AX8" s="45"/>
      <c r="AY8" s="45"/>
      <c r="AZ8" s="45"/>
      <c r="BA8" s="45"/>
      <c r="BB8" s="45">
        <f>データ!U6</f>
        <v>60.67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86.39</v>
      </c>
      <c r="J10" s="45"/>
      <c r="K10" s="45"/>
      <c r="L10" s="45"/>
      <c r="M10" s="45"/>
      <c r="N10" s="45"/>
      <c r="O10" s="45"/>
      <c r="P10" s="45">
        <f>データ!P6</f>
        <v>2.3199999999999998</v>
      </c>
      <c r="Q10" s="45"/>
      <c r="R10" s="45"/>
      <c r="S10" s="45"/>
      <c r="T10" s="45"/>
      <c r="U10" s="45"/>
      <c r="V10" s="45"/>
      <c r="W10" s="45">
        <f>データ!Q6</f>
        <v>75.819999999999993</v>
      </c>
      <c r="X10" s="45"/>
      <c r="Y10" s="45"/>
      <c r="Z10" s="45"/>
      <c r="AA10" s="45"/>
      <c r="AB10" s="45"/>
      <c r="AC10" s="45"/>
      <c r="AD10" s="46">
        <f>データ!R6</f>
        <v>4284</v>
      </c>
      <c r="AE10" s="46"/>
      <c r="AF10" s="46"/>
      <c r="AG10" s="46"/>
      <c r="AH10" s="46"/>
      <c r="AI10" s="46"/>
      <c r="AJ10" s="46"/>
      <c r="AK10" s="2"/>
      <c r="AL10" s="46">
        <f>データ!V6</f>
        <v>1190</v>
      </c>
      <c r="AM10" s="46"/>
      <c r="AN10" s="46"/>
      <c r="AO10" s="46"/>
      <c r="AP10" s="46"/>
      <c r="AQ10" s="46"/>
      <c r="AR10" s="46"/>
      <c r="AS10" s="46"/>
      <c r="AT10" s="45">
        <f>データ!W6</f>
        <v>1</v>
      </c>
      <c r="AU10" s="45"/>
      <c r="AV10" s="45"/>
      <c r="AW10" s="45"/>
      <c r="AX10" s="45"/>
      <c r="AY10" s="45"/>
      <c r="AZ10" s="45"/>
      <c r="BA10" s="45"/>
      <c r="BB10" s="45">
        <f>データ!X6</f>
        <v>1190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Ridq5lOkZn5ghk9dKQAanRvuynyJ4/siruh/n/vaDqzdX8vpAJLQN1jKuTJ3h/iIm9rbg7O87osYGqQ2tg7F5A==" saltValue="39rpexwQ90uPqUaApAg5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152242</v>
      </c>
      <c r="D6" s="19">
        <f t="shared" si="3"/>
        <v>46</v>
      </c>
      <c r="E6" s="19">
        <f t="shared" si="3"/>
        <v>17</v>
      </c>
      <c r="F6" s="19">
        <f t="shared" si="3"/>
        <v>6</v>
      </c>
      <c r="G6" s="19">
        <f t="shared" si="3"/>
        <v>0</v>
      </c>
      <c r="H6" s="19" t="str">
        <f t="shared" si="3"/>
        <v>新潟県　佐渡市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86.39</v>
      </c>
      <c r="P6" s="20">
        <f t="shared" si="3"/>
        <v>2.3199999999999998</v>
      </c>
      <c r="Q6" s="20">
        <f t="shared" si="3"/>
        <v>75.819999999999993</v>
      </c>
      <c r="R6" s="20">
        <f t="shared" si="3"/>
        <v>4284</v>
      </c>
      <c r="S6" s="20">
        <f t="shared" si="3"/>
        <v>51915</v>
      </c>
      <c r="T6" s="20">
        <f t="shared" si="3"/>
        <v>855.68</v>
      </c>
      <c r="U6" s="20">
        <f t="shared" si="3"/>
        <v>60.67</v>
      </c>
      <c r="V6" s="20">
        <f t="shared" si="3"/>
        <v>1190</v>
      </c>
      <c r="W6" s="20">
        <f t="shared" si="3"/>
        <v>1</v>
      </c>
      <c r="X6" s="20">
        <f t="shared" si="3"/>
        <v>1190</v>
      </c>
      <c r="Y6" s="21" t="str">
        <f>IF(Y7="",NA(),Y7)</f>
        <v>-</v>
      </c>
      <c r="Z6" s="21" t="str">
        <f t="shared" ref="Z6:AH6" si="4">IF(Z7="",NA(),Z7)</f>
        <v>-</v>
      </c>
      <c r="AA6" s="21" t="str">
        <f t="shared" si="4"/>
        <v>-</v>
      </c>
      <c r="AB6" s="21">
        <f t="shared" si="4"/>
        <v>102.85</v>
      </c>
      <c r="AC6" s="21">
        <f t="shared" si="4"/>
        <v>100.96</v>
      </c>
      <c r="AD6" s="21" t="str">
        <f t="shared" si="4"/>
        <v>-</v>
      </c>
      <c r="AE6" s="21" t="str">
        <f t="shared" si="4"/>
        <v>-</v>
      </c>
      <c r="AF6" s="21" t="str">
        <f t="shared" si="4"/>
        <v>-</v>
      </c>
      <c r="AG6" s="21">
        <f t="shared" si="4"/>
        <v>95.71</v>
      </c>
      <c r="AH6" s="21">
        <f t="shared" si="4"/>
        <v>96.59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11.66</v>
      </c>
      <c r="AS6" s="21">
        <f t="shared" si="5"/>
        <v>18.57</v>
      </c>
      <c r="AT6" s="20" t="str">
        <f>IF(AT7="","",IF(AT7="-","【-】","【"&amp;SUBSTITUTE(TEXT(AT7,"#,##0.00"),"-","△")&amp;"】"))</f>
        <v>【102.08】</v>
      </c>
      <c r="AU6" s="21" t="str">
        <f>IF(AU7="",NA(),AU7)</f>
        <v>-</v>
      </c>
      <c r="AV6" s="21" t="str">
        <f t="shared" ref="AV6:BD6" si="6">IF(AV7="",NA(),AV7)</f>
        <v>-</v>
      </c>
      <c r="AW6" s="21" t="str">
        <f t="shared" si="6"/>
        <v>-</v>
      </c>
      <c r="AX6" s="21">
        <f t="shared" si="6"/>
        <v>108.34</v>
      </c>
      <c r="AY6" s="21">
        <f t="shared" si="6"/>
        <v>116.98</v>
      </c>
      <c r="AZ6" s="21" t="str">
        <f t="shared" si="6"/>
        <v>-</v>
      </c>
      <c r="BA6" s="21" t="str">
        <f t="shared" si="6"/>
        <v>-</v>
      </c>
      <c r="BB6" s="21" t="str">
        <f t="shared" si="6"/>
        <v>-</v>
      </c>
      <c r="BC6" s="21">
        <f t="shared" si="6"/>
        <v>53.11</v>
      </c>
      <c r="BD6" s="21">
        <f t="shared" si="6"/>
        <v>54.48</v>
      </c>
      <c r="BE6" s="20" t="str">
        <f>IF(BE7="","",IF(BE7="-","【-】","【"&amp;SUBSTITUTE(TEXT(BE7,"#,##0.00"),"-","△")&amp;"】"))</f>
        <v>【61.46】</v>
      </c>
      <c r="BF6" s="21" t="str">
        <f>IF(BF7="",NA(),BF7)</f>
        <v>-</v>
      </c>
      <c r="BG6" s="21" t="str">
        <f t="shared" ref="BG6:BO6" si="7">IF(BG7="",NA(),BG7)</f>
        <v>-</v>
      </c>
      <c r="BH6" s="21" t="str">
        <f t="shared" si="7"/>
        <v>-</v>
      </c>
      <c r="BI6" s="21">
        <f t="shared" si="7"/>
        <v>1155.06</v>
      </c>
      <c r="BJ6" s="21">
        <f t="shared" si="7"/>
        <v>1215.5999999999999</v>
      </c>
      <c r="BK6" s="21" t="str">
        <f t="shared" si="7"/>
        <v>-</v>
      </c>
      <c r="BL6" s="21" t="str">
        <f t="shared" si="7"/>
        <v>-</v>
      </c>
      <c r="BM6" s="21" t="str">
        <f t="shared" si="7"/>
        <v>-</v>
      </c>
      <c r="BN6" s="21">
        <f t="shared" si="7"/>
        <v>807.81</v>
      </c>
      <c r="BO6" s="21">
        <f t="shared" si="7"/>
        <v>733.23</v>
      </c>
      <c r="BP6" s="20" t="str">
        <f>IF(BP7="","",IF(BP7="-","【-】","【"&amp;SUBSTITUTE(TEXT(BP7,"#,##0.00"),"-","△")&amp;"】"))</f>
        <v>【974.72】</v>
      </c>
      <c r="BQ6" s="21" t="str">
        <f>IF(BQ7="",NA(),BQ7)</f>
        <v>-</v>
      </c>
      <c r="BR6" s="21" t="str">
        <f t="shared" ref="BR6:BZ6" si="8">IF(BR7="",NA(),BR7)</f>
        <v>-</v>
      </c>
      <c r="BS6" s="21" t="str">
        <f t="shared" si="8"/>
        <v>-</v>
      </c>
      <c r="BT6" s="21">
        <f t="shared" si="8"/>
        <v>42.02</v>
      </c>
      <c r="BU6" s="21">
        <f t="shared" si="8"/>
        <v>47.61</v>
      </c>
      <c r="BV6" s="21" t="str">
        <f t="shared" si="8"/>
        <v>-</v>
      </c>
      <c r="BW6" s="21" t="str">
        <f t="shared" si="8"/>
        <v>-</v>
      </c>
      <c r="BX6" s="21" t="str">
        <f t="shared" si="8"/>
        <v>-</v>
      </c>
      <c r="BY6" s="21">
        <f t="shared" si="8"/>
        <v>49.44</v>
      </c>
      <c r="BZ6" s="21">
        <f t="shared" si="8"/>
        <v>54.39</v>
      </c>
      <c r="CA6" s="20" t="str">
        <f>IF(CA7="","",IF(CA7="-","【-】","【"&amp;SUBSTITUTE(TEXT(CA7,"#,##0.00"),"-","△")&amp;"】"))</f>
        <v>【44.22】</v>
      </c>
      <c r="CB6" s="21" t="str">
        <f>IF(CB7="",NA(),CB7)</f>
        <v>-</v>
      </c>
      <c r="CC6" s="21" t="str">
        <f t="shared" ref="CC6:CK6" si="9">IF(CC7="",NA(),CC7)</f>
        <v>-</v>
      </c>
      <c r="CD6" s="21" t="str">
        <f t="shared" si="9"/>
        <v>-</v>
      </c>
      <c r="CE6" s="21">
        <f t="shared" si="9"/>
        <v>529.53</v>
      </c>
      <c r="CF6" s="21">
        <f t="shared" si="9"/>
        <v>468.1</v>
      </c>
      <c r="CG6" s="21" t="str">
        <f t="shared" si="9"/>
        <v>-</v>
      </c>
      <c r="CH6" s="21" t="str">
        <f t="shared" si="9"/>
        <v>-</v>
      </c>
      <c r="CI6" s="21" t="str">
        <f t="shared" si="9"/>
        <v>-</v>
      </c>
      <c r="CJ6" s="21">
        <f t="shared" si="9"/>
        <v>343.49</v>
      </c>
      <c r="CK6" s="21">
        <f t="shared" si="9"/>
        <v>318.06</v>
      </c>
      <c r="CL6" s="20" t="str">
        <f>IF(CL7="","",IF(CL7="-","【-】","【"&amp;SUBSTITUTE(TEXT(CL7,"#,##0.00"),"-","△")&amp;"】"))</f>
        <v>【392.85】</v>
      </c>
      <c r="CM6" s="21" t="str">
        <f>IF(CM7="",NA(),CM7)</f>
        <v>-</v>
      </c>
      <c r="CN6" s="21" t="str">
        <f t="shared" ref="CN6:CV6" si="10">IF(CN7="",NA(),CN7)</f>
        <v>-</v>
      </c>
      <c r="CO6" s="21" t="str">
        <f t="shared" si="10"/>
        <v>-</v>
      </c>
      <c r="CP6" s="21">
        <f t="shared" si="10"/>
        <v>18.47</v>
      </c>
      <c r="CQ6" s="21">
        <f t="shared" si="10"/>
        <v>20.170000000000002</v>
      </c>
      <c r="CR6" s="21" t="str">
        <f t="shared" si="10"/>
        <v>-</v>
      </c>
      <c r="CS6" s="21" t="str">
        <f t="shared" si="10"/>
        <v>-</v>
      </c>
      <c r="CT6" s="21" t="str">
        <f t="shared" si="10"/>
        <v>-</v>
      </c>
      <c r="CU6" s="21">
        <f t="shared" si="10"/>
        <v>40.29</v>
      </c>
      <c r="CV6" s="21">
        <f t="shared" si="10"/>
        <v>40.11</v>
      </c>
      <c r="CW6" s="20" t="str">
        <f>IF(CW7="","",IF(CW7="-","【-】","【"&amp;SUBSTITUTE(TEXT(CW7,"#,##0.00"),"-","△")&amp;"】"))</f>
        <v>【32.23】</v>
      </c>
      <c r="CX6" s="21" t="str">
        <f>IF(CX7="",NA(),CX7)</f>
        <v>-</v>
      </c>
      <c r="CY6" s="21" t="str">
        <f t="shared" ref="CY6:DG6" si="11">IF(CY7="",NA(),CY7)</f>
        <v>-</v>
      </c>
      <c r="CZ6" s="21" t="str">
        <f t="shared" si="11"/>
        <v>-</v>
      </c>
      <c r="DA6" s="21">
        <f t="shared" si="11"/>
        <v>78.16</v>
      </c>
      <c r="DB6" s="21">
        <f t="shared" si="11"/>
        <v>79.08</v>
      </c>
      <c r="DC6" s="21" t="str">
        <f t="shared" si="11"/>
        <v>-</v>
      </c>
      <c r="DD6" s="21" t="str">
        <f t="shared" si="11"/>
        <v>-</v>
      </c>
      <c r="DE6" s="21" t="str">
        <f t="shared" si="11"/>
        <v>-</v>
      </c>
      <c r="DF6" s="21">
        <f t="shared" si="11"/>
        <v>87.49</v>
      </c>
      <c r="DG6" s="21">
        <f t="shared" si="11"/>
        <v>87.61</v>
      </c>
      <c r="DH6" s="20" t="str">
        <f>IF(DH7="","",IF(DH7="-","【-】","【"&amp;SUBSTITUTE(TEXT(DH7,"#,##0.00"),"-","△")&amp;"】"))</f>
        <v>【80.63】</v>
      </c>
      <c r="DI6" s="21" t="str">
        <f>IF(DI7="",NA(),DI7)</f>
        <v>-</v>
      </c>
      <c r="DJ6" s="21" t="str">
        <f t="shared" ref="DJ6:DR6" si="12">IF(DJ7="",NA(),DJ7)</f>
        <v>-</v>
      </c>
      <c r="DK6" s="21" t="str">
        <f t="shared" si="12"/>
        <v>-</v>
      </c>
      <c r="DL6" s="21">
        <f t="shared" si="12"/>
        <v>4.92</v>
      </c>
      <c r="DM6" s="21">
        <f t="shared" si="12"/>
        <v>9.26</v>
      </c>
      <c r="DN6" s="21" t="str">
        <f t="shared" si="12"/>
        <v>-</v>
      </c>
      <c r="DO6" s="21" t="str">
        <f t="shared" si="12"/>
        <v>-</v>
      </c>
      <c r="DP6" s="21" t="str">
        <f t="shared" si="12"/>
        <v>-</v>
      </c>
      <c r="DQ6" s="21">
        <f t="shared" si="12"/>
        <v>29.9</v>
      </c>
      <c r="DR6" s="21">
        <f t="shared" si="12"/>
        <v>32.58</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0">
        <f t="shared" si="14"/>
        <v>0</v>
      </c>
      <c r="EO6" s="20" t="str">
        <f>IF(EO7="","",IF(EO7="-","【-】","【"&amp;SUBSTITUTE(TEXT(EO7,"#,##0.00"),"-","△")&amp;"】"))</f>
        <v>【0.01】</v>
      </c>
    </row>
    <row r="7" spans="1:148" s="22" customFormat="1" x14ac:dyDescent="0.2">
      <c r="A7" s="14"/>
      <c r="B7" s="23">
        <v>2021</v>
      </c>
      <c r="C7" s="23">
        <v>152242</v>
      </c>
      <c r="D7" s="23">
        <v>46</v>
      </c>
      <c r="E7" s="23">
        <v>17</v>
      </c>
      <c r="F7" s="23">
        <v>6</v>
      </c>
      <c r="G7" s="23">
        <v>0</v>
      </c>
      <c r="H7" s="23" t="s">
        <v>96</v>
      </c>
      <c r="I7" s="23" t="s">
        <v>97</v>
      </c>
      <c r="J7" s="23" t="s">
        <v>98</v>
      </c>
      <c r="K7" s="23" t="s">
        <v>99</v>
      </c>
      <c r="L7" s="23" t="s">
        <v>100</v>
      </c>
      <c r="M7" s="23" t="s">
        <v>101</v>
      </c>
      <c r="N7" s="24" t="s">
        <v>102</v>
      </c>
      <c r="O7" s="24">
        <v>86.39</v>
      </c>
      <c r="P7" s="24">
        <v>2.3199999999999998</v>
      </c>
      <c r="Q7" s="24">
        <v>75.819999999999993</v>
      </c>
      <c r="R7" s="24">
        <v>4284</v>
      </c>
      <c r="S7" s="24">
        <v>51915</v>
      </c>
      <c r="T7" s="24">
        <v>855.68</v>
      </c>
      <c r="U7" s="24">
        <v>60.67</v>
      </c>
      <c r="V7" s="24">
        <v>1190</v>
      </c>
      <c r="W7" s="24">
        <v>1</v>
      </c>
      <c r="X7" s="24">
        <v>1190</v>
      </c>
      <c r="Y7" s="24" t="s">
        <v>102</v>
      </c>
      <c r="Z7" s="24" t="s">
        <v>102</v>
      </c>
      <c r="AA7" s="24" t="s">
        <v>102</v>
      </c>
      <c r="AB7" s="24">
        <v>102.85</v>
      </c>
      <c r="AC7" s="24">
        <v>100.96</v>
      </c>
      <c r="AD7" s="24" t="s">
        <v>102</v>
      </c>
      <c r="AE7" s="24" t="s">
        <v>102</v>
      </c>
      <c r="AF7" s="24" t="s">
        <v>102</v>
      </c>
      <c r="AG7" s="24">
        <v>95.71</v>
      </c>
      <c r="AH7" s="24">
        <v>96.59</v>
      </c>
      <c r="AI7" s="24">
        <v>98.64</v>
      </c>
      <c r="AJ7" s="24" t="s">
        <v>102</v>
      </c>
      <c r="AK7" s="24" t="s">
        <v>102</v>
      </c>
      <c r="AL7" s="24" t="s">
        <v>102</v>
      </c>
      <c r="AM7" s="24">
        <v>0</v>
      </c>
      <c r="AN7" s="24">
        <v>0</v>
      </c>
      <c r="AO7" s="24" t="s">
        <v>102</v>
      </c>
      <c r="AP7" s="24" t="s">
        <v>102</v>
      </c>
      <c r="AQ7" s="24" t="s">
        <v>102</v>
      </c>
      <c r="AR7" s="24">
        <v>11.66</v>
      </c>
      <c r="AS7" s="24">
        <v>18.57</v>
      </c>
      <c r="AT7" s="24">
        <v>102.08</v>
      </c>
      <c r="AU7" s="24" t="s">
        <v>102</v>
      </c>
      <c r="AV7" s="24" t="s">
        <v>102</v>
      </c>
      <c r="AW7" s="24" t="s">
        <v>102</v>
      </c>
      <c r="AX7" s="24">
        <v>108.34</v>
      </c>
      <c r="AY7" s="24">
        <v>116.98</v>
      </c>
      <c r="AZ7" s="24" t="s">
        <v>102</v>
      </c>
      <c r="BA7" s="24" t="s">
        <v>102</v>
      </c>
      <c r="BB7" s="24" t="s">
        <v>102</v>
      </c>
      <c r="BC7" s="24">
        <v>53.11</v>
      </c>
      <c r="BD7" s="24">
        <v>54.48</v>
      </c>
      <c r="BE7" s="24">
        <v>61.46</v>
      </c>
      <c r="BF7" s="24" t="s">
        <v>102</v>
      </c>
      <c r="BG7" s="24" t="s">
        <v>102</v>
      </c>
      <c r="BH7" s="24" t="s">
        <v>102</v>
      </c>
      <c r="BI7" s="24">
        <v>1155.06</v>
      </c>
      <c r="BJ7" s="24">
        <v>1215.5999999999999</v>
      </c>
      <c r="BK7" s="24" t="s">
        <v>102</v>
      </c>
      <c r="BL7" s="24" t="s">
        <v>102</v>
      </c>
      <c r="BM7" s="24" t="s">
        <v>102</v>
      </c>
      <c r="BN7" s="24">
        <v>807.81</v>
      </c>
      <c r="BO7" s="24">
        <v>733.23</v>
      </c>
      <c r="BP7" s="24">
        <v>974.72</v>
      </c>
      <c r="BQ7" s="24" t="s">
        <v>102</v>
      </c>
      <c r="BR7" s="24" t="s">
        <v>102</v>
      </c>
      <c r="BS7" s="24" t="s">
        <v>102</v>
      </c>
      <c r="BT7" s="24">
        <v>42.02</v>
      </c>
      <c r="BU7" s="24">
        <v>47.61</v>
      </c>
      <c r="BV7" s="24" t="s">
        <v>102</v>
      </c>
      <c r="BW7" s="24" t="s">
        <v>102</v>
      </c>
      <c r="BX7" s="24" t="s">
        <v>102</v>
      </c>
      <c r="BY7" s="24">
        <v>49.44</v>
      </c>
      <c r="BZ7" s="24">
        <v>54.39</v>
      </c>
      <c r="CA7" s="24">
        <v>44.22</v>
      </c>
      <c r="CB7" s="24" t="s">
        <v>102</v>
      </c>
      <c r="CC7" s="24" t="s">
        <v>102</v>
      </c>
      <c r="CD7" s="24" t="s">
        <v>102</v>
      </c>
      <c r="CE7" s="24">
        <v>529.53</v>
      </c>
      <c r="CF7" s="24">
        <v>468.1</v>
      </c>
      <c r="CG7" s="24" t="s">
        <v>102</v>
      </c>
      <c r="CH7" s="24" t="s">
        <v>102</v>
      </c>
      <c r="CI7" s="24" t="s">
        <v>102</v>
      </c>
      <c r="CJ7" s="24">
        <v>343.49</v>
      </c>
      <c r="CK7" s="24">
        <v>318.06</v>
      </c>
      <c r="CL7" s="24">
        <v>392.85</v>
      </c>
      <c r="CM7" s="24" t="s">
        <v>102</v>
      </c>
      <c r="CN7" s="24" t="s">
        <v>102</v>
      </c>
      <c r="CO7" s="24" t="s">
        <v>102</v>
      </c>
      <c r="CP7" s="24">
        <v>18.47</v>
      </c>
      <c r="CQ7" s="24">
        <v>20.170000000000002</v>
      </c>
      <c r="CR7" s="24" t="s">
        <v>102</v>
      </c>
      <c r="CS7" s="24" t="s">
        <v>102</v>
      </c>
      <c r="CT7" s="24" t="s">
        <v>102</v>
      </c>
      <c r="CU7" s="24">
        <v>40.29</v>
      </c>
      <c r="CV7" s="24">
        <v>40.11</v>
      </c>
      <c r="CW7" s="24">
        <v>32.229999999999997</v>
      </c>
      <c r="CX7" s="24" t="s">
        <v>102</v>
      </c>
      <c r="CY7" s="24" t="s">
        <v>102</v>
      </c>
      <c r="CZ7" s="24" t="s">
        <v>102</v>
      </c>
      <c r="DA7" s="24">
        <v>78.16</v>
      </c>
      <c r="DB7" s="24">
        <v>79.08</v>
      </c>
      <c r="DC7" s="24" t="s">
        <v>102</v>
      </c>
      <c r="DD7" s="24" t="s">
        <v>102</v>
      </c>
      <c r="DE7" s="24" t="s">
        <v>102</v>
      </c>
      <c r="DF7" s="24">
        <v>87.49</v>
      </c>
      <c r="DG7" s="24">
        <v>87.61</v>
      </c>
      <c r="DH7" s="24">
        <v>80.63</v>
      </c>
      <c r="DI7" s="24" t="s">
        <v>102</v>
      </c>
      <c r="DJ7" s="24" t="s">
        <v>102</v>
      </c>
      <c r="DK7" s="24" t="s">
        <v>102</v>
      </c>
      <c r="DL7" s="24">
        <v>4.92</v>
      </c>
      <c r="DM7" s="24">
        <v>9.26</v>
      </c>
      <c r="DN7" s="24" t="s">
        <v>102</v>
      </c>
      <c r="DO7" s="24" t="s">
        <v>102</v>
      </c>
      <c r="DP7" s="24" t="s">
        <v>102</v>
      </c>
      <c r="DQ7" s="24">
        <v>29.9</v>
      </c>
      <c r="DR7" s="24">
        <v>32.58</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0.01</v>
      </c>
      <c r="EN7" s="24">
        <v>0</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2022-12-01T01:38:33Z</dcterms:created>
  <dcterms:modified xsi:type="dcterms:W3CDTF">2023-01-13T07:11:14Z</dcterms:modified>
  <cp:category/>
</cp:coreProperties>
</file>