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cuments\佐藤PCﾃﾞｽｸﾄｯﾌﾟ\鶴間係長H20から\R5文書（上下水道課）\01 調査　報告\01 財政課\R6.1.23経営分析\02 報告\"/>
    </mc:Choice>
  </mc:AlternateContent>
  <workbookProtection workbookAlgorithmName="SHA-512" workbookHashValue="Qd28Fc00IL3dsIkuNc1p7LR4L1tRCBhEZiwzEZ4LcZAm29H3K7chrogcLwJesGLjasv2cZ9sCuKdlzoDDcLzLg==" workbookSaltValue="okY09NvGZIYS1Wru6UMKJw=="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<sst xmlns="http://schemas.openxmlformats.org/spreadsheetml/2006/main" count="228" uniqueCount="114">
  <si>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</si>
  <si>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</si>
  <si>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</si>
  <si>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</si>
  <si>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</si>
  <si>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</si>
  <si>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</si>
  <si>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</si>
  <si>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</si>
  <si>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</si>
  <si>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</si>
  <si>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</si>
  <si>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</si>
  <si>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</si>
  <si>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</si>
  <si>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</si>
  <si>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</si>
  <si>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</si>
  <si>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</si>
  <si>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</si>
  <si>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</si>
  <si>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</si>
  <si>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</si>
  <si>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</si>
  <si>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</si>
  <si>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</si>
  <si>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</si>
  <si>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</si>
  <si>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</si>
  <si>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</si>
  <si>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</si>
  <si>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</si>
  <si>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</si>
  <si>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</si>
  <si>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</si>
  <si>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</si>
  <si>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</si>
  <si>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</si>
  <si>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</si>
  <si>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</si>
  <si>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</si>
  <si>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</si>
  <si>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</si>
  <si>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</si>
  <si>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</si>
  <si>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</si>
  <si>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</si>
  <si>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</si>
  <si>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</si>
  <si>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</si>
  <si>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</si>
  <si>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</si>
  <si>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</si>
  <si>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</si>
  <si>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</si>
  <si>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</si>
  <si>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</si>
  <si>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</si>
  <si>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</si>
  <si>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</si>
  <si>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</si>
  <si>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</si>
  <si>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</si>
  <si>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</si>
  <si>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</si>
  <si>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</si>
  <si>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</si>
  <si>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</si>
  <si>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</si>
  <si>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</si>
  <si>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</si>
  <si>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</si>
  <si>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</si>
  <si>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</si>
  <si>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</si>
  <si>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</si>
  <si>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</si>
  <si>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</si>
  <si>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</si>
  <si>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</si>
  <si>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</si>
  <si>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</si>
  <si>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</si>
  <si>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</si>
  <si>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</si>
  <si>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</si>
  <si>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</si>
  <si>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</si>
  <si>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</si>
  <si>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</si>
  <si>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</si>
  <si>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</si>
  <si>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</si>
  <si>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</si>
  <si>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</si>
  <si>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</si>
  <si>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</si>
  <si>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</si>
  <si>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</si>
  <si>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</si>
  <si>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</si>
  <si>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</si>
  <si>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</si>
  <si>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</si>
  <si>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</si>
  <si>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</si>
  <si>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</si>
  <si>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</si>
  <si>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</si>
  <si>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</si>
  <si>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</si>
  <si>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人口減少の影響で給水収益の減少が進んでいるなか、老朽化する施設や管路の更新及び耐震化への投資、災害時の応急給水拠点の整備等を確実に進めていく必要がある。地理的特性から類似団体と比較して資本費が高く、一般会計繰入金など水道料金以外の収入なくして経営できない状態である。
　現在、一般会計も厳しい財政状況であることから、健全な事業運営を持続できるよう水道料金の定期的な値上げと併せて費用削減が必要不可欠な状況となっている。佐渡市新水道ビジョンなどを指針とし、更新投資の推進、既存施設の統廃合によるダウンサイジング等を進めるなど投資採算性を踏まえた経営に努める。今後も市民の理解と協力を得ながら、より良い水道事業の運営を目指す。</t>
    <rPh sb="1" eb="3">
      <t>ジンコウ</t>
    </rPh>
    <rPh sb="3" eb="5">
      <t>ゲンショウ</t>
    </rPh>
    <rPh sb="6" eb="8">
      <t>エイキョウ</t>
    </rPh>
    <rPh sb="9" eb="11">
      <t>キュウスイ</t>
    </rPh>
    <rPh sb="11" eb="13">
      <t>シュウエキ</t>
    </rPh>
    <rPh sb="14" eb="16">
      <t>ゲンショウ</t>
    </rPh>
    <rPh sb="17" eb="18">
      <t>スス</t>
    </rPh>
    <rPh sb="25" eb="28">
      <t>ロウキュウカ</t>
    </rPh>
    <rPh sb="30" eb="32">
      <t>シセツ</t>
    </rPh>
    <rPh sb="33" eb="35">
      <t>カンロ</t>
    </rPh>
    <rPh sb="36" eb="38">
      <t>コウシン</t>
    </rPh>
    <rPh sb="38" eb="39">
      <t>オヨ</t>
    </rPh>
    <rPh sb="40" eb="43">
      <t>タイシンカ</t>
    </rPh>
    <rPh sb="45" eb="47">
      <t>トウシ</t>
    </rPh>
    <rPh sb="48" eb="50">
      <t>サイガイ</t>
    </rPh>
    <rPh sb="50" eb="51">
      <t>ジ</t>
    </rPh>
    <rPh sb="52" eb="54">
      <t>オウキュウ</t>
    </rPh>
    <rPh sb="54" eb="56">
      <t>キュウスイ</t>
    </rPh>
    <rPh sb="56" eb="58">
      <t>キョテン</t>
    </rPh>
    <rPh sb="59" eb="61">
      <t>セイビ</t>
    </rPh>
    <rPh sb="61" eb="62">
      <t>トウ</t>
    </rPh>
    <rPh sb="63" eb="65">
      <t>カクジツ</t>
    </rPh>
    <rPh sb="66" eb="67">
      <t>スス</t>
    </rPh>
    <rPh sb="71" eb="73">
      <t>ヒツヨウ</t>
    </rPh>
    <rPh sb="77" eb="80">
      <t>チリテキ</t>
    </rPh>
    <rPh sb="80" eb="82">
      <t>トクセイ</t>
    </rPh>
    <rPh sb="84" eb="86">
      <t>ルイジ</t>
    </rPh>
    <rPh sb="86" eb="88">
      <t>ダンタイ</t>
    </rPh>
    <rPh sb="89" eb="91">
      <t>ヒカク</t>
    </rPh>
    <rPh sb="93" eb="95">
      <t>シホン</t>
    </rPh>
    <rPh sb="95" eb="96">
      <t>ヒ</t>
    </rPh>
    <rPh sb="97" eb="98">
      <t>タカ</t>
    </rPh>
    <rPh sb="100" eb="102">
      <t>イッパン</t>
    </rPh>
    <rPh sb="102" eb="104">
      <t>カイケイ</t>
    </rPh>
    <rPh sb="104" eb="106">
      <t>クリイレ</t>
    </rPh>
    <rPh sb="106" eb="107">
      <t>キン</t>
    </rPh>
    <rPh sb="109" eb="111">
      <t>スイドウ</t>
    </rPh>
    <rPh sb="111" eb="113">
      <t>リョウキン</t>
    </rPh>
    <rPh sb="113" eb="115">
      <t>イガイ</t>
    </rPh>
    <rPh sb="116" eb="118">
      <t>シュウニュウ</t>
    </rPh>
    <rPh sb="122" eb="124">
      <t>ケイエイ</t>
    </rPh>
    <rPh sb="128" eb="130">
      <t>ジョウタイ</t>
    </rPh>
    <rPh sb="136" eb="138">
      <t>ゲンザイ</t>
    </rPh>
    <rPh sb="139" eb="141">
      <t>イッパン</t>
    </rPh>
    <rPh sb="141" eb="143">
      <t>カイケイ</t>
    </rPh>
    <rPh sb="144" eb="145">
      <t>キビ</t>
    </rPh>
    <rPh sb="147" eb="149">
      <t>ザイセイ</t>
    </rPh>
    <rPh sb="149" eb="151">
      <t>ジョウキョウ</t>
    </rPh>
    <rPh sb="159" eb="161">
      <t>ケンゼン</t>
    </rPh>
    <rPh sb="162" eb="164">
      <t>ジギョウ</t>
    </rPh>
    <rPh sb="164" eb="166">
      <t>ウンエイ</t>
    </rPh>
    <rPh sb="167" eb="169">
      <t>ジゾク</t>
    </rPh>
    <rPh sb="174" eb="176">
      <t>スイドウ</t>
    </rPh>
    <rPh sb="176" eb="178">
      <t>リョウキン</t>
    </rPh>
    <rPh sb="179" eb="182">
      <t>テイキテキ</t>
    </rPh>
    <rPh sb="183" eb="185">
      <t>ネア</t>
    </rPh>
    <rPh sb="187" eb="188">
      <t>アワ</t>
    </rPh>
    <rPh sb="190" eb="192">
      <t>ヒヨウ</t>
    </rPh>
    <rPh sb="192" eb="194">
      <t>サクゲン</t>
    </rPh>
    <rPh sb="195" eb="197">
      <t>ヒツヨウ</t>
    </rPh>
    <rPh sb="197" eb="200">
      <t>フカケツ</t>
    </rPh>
    <rPh sb="201" eb="203">
      <t>ジョウキョウ</t>
    </rPh>
    <rPh sb="210" eb="213">
      <t>サドシ</t>
    </rPh>
    <rPh sb="213" eb="214">
      <t>シン</t>
    </rPh>
    <rPh sb="214" eb="216">
      <t>スイドウ</t>
    </rPh>
    <rPh sb="223" eb="225">
      <t>シシン</t>
    </rPh>
    <rPh sb="228" eb="230">
      <t>コウシン</t>
    </rPh>
    <rPh sb="230" eb="232">
      <t>トウシ</t>
    </rPh>
    <rPh sb="233" eb="235">
      <t>スイシン</t>
    </rPh>
    <rPh sb="236" eb="238">
      <t>キゾン</t>
    </rPh>
    <rPh sb="238" eb="240">
      <t>シセツ</t>
    </rPh>
    <rPh sb="241" eb="244">
      <t>トウハイゴウ</t>
    </rPh>
    <rPh sb="255" eb="256">
      <t>トウ</t>
    </rPh>
    <rPh sb="257" eb="258">
      <t>スス</t>
    </rPh>
    <rPh sb="262" eb="264">
      <t>トウシ</t>
    </rPh>
    <rPh sb="264" eb="267">
      <t>サイサンセイ</t>
    </rPh>
    <rPh sb="268" eb="269">
      <t>フ</t>
    </rPh>
    <rPh sb="272" eb="274">
      <t>ケイエイ</t>
    </rPh>
    <rPh sb="275" eb="276">
      <t>ツト</t>
    </rPh>
    <rPh sb="279" eb="281">
      <t>コンゴ</t>
    </rPh>
    <rPh sb="282" eb="284">
      <t>シミン</t>
    </rPh>
    <rPh sb="285" eb="287">
      <t>リカイ</t>
    </rPh>
    <rPh sb="288" eb="290">
      <t>キョウリョク</t>
    </rPh>
    <rPh sb="291" eb="292">
      <t>エ</t>
    </rPh>
    <rPh sb="298" eb="299">
      <t>ヨ</t>
    </rPh>
    <rPh sb="300" eb="302">
      <t>スイドウ</t>
    </rPh>
    <rPh sb="302" eb="304">
      <t>ジギョウ</t>
    </rPh>
    <rPh sb="305" eb="307">
      <t>ウンエイ</t>
    </rPh>
    <rPh sb="308" eb="310">
      <t>メザ</t>
    </rPh>
    <phoneticPr fontId="4"/>
  </si>
  <si>
    <t>　経常収支比率について、経常収支は黒字を維持しているが、類似団体平均値108.04%を下回っており、経常収益の不足を繰出基準を超える一般会計からの繰出金で補填している。総務省の繰出基準の高料金対策の地域に該当しており、水道料金は全国平均を超えているが、給水収益の増加と費用の削減の両面で取り組み、安定的な経営を維持していかなければならない。
　流動比率は増加したが平均より下回っている。現金等に対して企業債償還元金が多いことが要因である。
　企業債残高は発行抑制に努め、緩やかに減少している。
　施設利用率は季節による変動が大きいため、ピーク時に高負荷での稼働を余儀なくされている。今後の人口減少も踏まえて、現在の配水区域ごとの水需要を的確に把握することで配水エリアの見直しをおこない、既存施設の統廃合によりさらに効率的な施設の運用による経費の削減を行わなければならない。
　有収率は平均を大きく下回る70%台となっている。この改善のため今後も計画的に老朽管更新を推進し、有収率の向上を図らなければならない。</t>
    <rPh sb="1" eb="3">
      <t>ケイジョウ</t>
    </rPh>
    <rPh sb="3" eb="5">
      <t>シュウシ</t>
    </rPh>
    <rPh sb="5" eb="7">
      <t>ヒリツ</t>
    </rPh>
    <rPh sb="12" eb="14">
      <t>ケイジョウ</t>
    </rPh>
    <rPh sb="14" eb="16">
      <t>シュウシ</t>
    </rPh>
    <rPh sb="17" eb="19">
      <t>クロジ</t>
    </rPh>
    <rPh sb="20" eb="22">
      <t>イジ</t>
    </rPh>
    <rPh sb="28" eb="30">
      <t>ルイジ</t>
    </rPh>
    <rPh sb="30" eb="32">
      <t>ダンタイ</t>
    </rPh>
    <rPh sb="32" eb="34">
      <t>ヘイキン</t>
    </rPh>
    <rPh sb="34" eb="35">
      <t>チ</t>
    </rPh>
    <rPh sb="43" eb="45">
      <t>シタマワ</t>
    </rPh>
    <rPh sb="50" eb="52">
      <t>ケイジョウ</t>
    </rPh>
    <rPh sb="52" eb="54">
      <t>シュウエキ</t>
    </rPh>
    <rPh sb="55" eb="57">
      <t>フソク</t>
    </rPh>
    <rPh sb="58" eb="60">
      <t>クリダ</t>
    </rPh>
    <rPh sb="60" eb="62">
      <t>キジュン</t>
    </rPh>
    <rPh sb="63" eb="64">
      <t>コ</t>
    </rPh>
    <rPh sb="66" eb="68">
      <t>イッパン</t>
    </rPh>
    <rPh sb="68" eb="70">
      <t>カイケイ</t>
    </rPh>
    <rPh sb="73" eb="75">
      <t>クリダ</t>
    </rPh>
    <rPh sb="75" eb="76">
      <t>キン</t>
    </rPh>
    <rPh sb="77" eb="79">
      <t>ホテン</t>
    </rPh>
    <rPh sb="84" eb="87">
      <t>ソウムショウ</t>
    </rPh>
    <rPh sb="88" eb="90">
      <t>クリダ</t>
    </rPh>
    <rPh sb="90" eb="92">
      <t>キジュン</t>
    </rPh>
    <rPh sb="93" eb="96">
      <t>コウリョウキン</t>
    </rPh>
    <rPh sb="96" eb="98">
      <t>タイサク</t>
    </rPh>
    <rPh sb="99" eb="101">
      <t>チイキ</t>
    </rPh>
    <rPh sb="102" eb="104">
      <t>ガイトウ</t>
    </rPh>
    <rPh sb="109" eb="111">
      <t>スイドウ</t>
    </rPh>
    <rPh sb="111" eb="113">
      <t>リョウキン</t>
    </rPh>
    <rPh sb="114" eb="116">
      <t>ゼンコク</t>
    </rPh>
    <rPh sb="116" eb="118">
      <t>ヘイキン</t>
    </rPh>
    <rPh sb="119" eb="120">
      <t>コ</t>
    </rPh>
    <rPh sb="126" eb="128">
      <t>キュウスイ</t>
    </rPh>
    <rPh sb="128" eb="130">
      <t>シュウエキ</t>
    </rPh>
    <rPh sb="131" eb="133">
      <t>ゾウカ</t>
    </rPh>
    <rPh sb="134" eb="136">
      <t>ヒヨウ</t>
    </rPh>
    <rPh sb="137" eb="139">
      <t>サクゲン</t>
    </rPh>
    <rPh sb="140" eb="142">
      <t>リョウメン</t>
    </rPh>
    <rPh sb="143" eb="144">
      <t>ト</t>
    </rPh>
    <rPh sb="145" eb="146">
      <t>ク</t>
    </rPh>
    <rPh sb="148" eb="150">
      <t>アンテイ</t>
    </rPh>
    <rPh sb="150" eb="151">
      <t>テキ</t>
    </rPh>
    <rPh sb="152" eb="154">
      <t>ケイエイ</t>
    </rPh>
    <rPh sb="155" eb="157">
      <t>イジ</t>
    </rPh>
    <rPh sb="172" eb="174">
      <t>リュウドウ</t>
    </rPh>
    <rPh sb="174" eb="176">
      <t>ヒリツ</t>
    </rPh>
    <rPh sb="177" eb="179">
      <t>ゾウカ</t>
    </rPh>
    <rPh sb="182" eb="184">
      <t>ヘイキン</t>
    </rPh>
    <rPh sb="186" eb="188">
      <t>シタマワ</t>
    </rPh>
    <rPh sb="193" eb="195">
      <t>ゲンキン</t>
    </rPh>
    <rPh sb="195" eb="196">
      <t>トウ</t>
    </rPh>
    <rPh sb="197" eb="198">
      <t>タイ</t>
    </rPh>
    <rPh sb="200" eb="202">
      <t>キギョウ</t>
    </rPh>
    <rPh sb="202" eb="203">
      <t>サイ</t>
    </rPh>
    <rPh sb="203" eb="205">
      <t>ショウカン</t>
    </rPh>
    <rPh sb="205" eb="207">
      <t>ガンキン</t>
    </rPh>
    <rPh sb="208" eb="209">
      <t>オオ</t>
    </rPh>
    <rPh sb="213" eb="215">
      <t>ヨウイン</t>
    </rPh>
    <rPh sb="221" eb="223">
      <t>キギョウ</t>
    </rPh>
    <rPh sb="223" eb="224">
      <t>サイ</t>
    </rPh>
    <rPh sb="224" eb="226">
      <t>ザンダカ</t>
    </rPh>
    <rPh sb="227" eb="229">
      <t>ハッコウ</t>
    </rPh>
    <rPh sb="229" eb="231">
      <t>ヨクセイ</t>
    </rPh>
    <rPh sb="232" eb="233">
      <t>ツト</t>
    </rPh>
    <rPh sb="235" eb="236">
      <t>ユル</t>
    </rPh>
    <rPh sb="239" eb="241">
      <t>ゲンショウ</t>
    </rPh>
    <rPh sb="248" eb="250">
      <t>シセツ</t>
    </rPh>
    <rPh sb="250" eb="252">
      <t>リヨウ</t>
    </rPh>
    <rPh sb="252" eb="253">
      <t>リツ</t>
    </rPh>
    <rPh sb="254" eb="256">
      <t>キセツ</t>
    </rPh>
    <rPh sb="259" eb="261">
      <t>ヘンドウ</t>
    </rPh>
    <rPh sb="262" eb="263">
      <t>オオ</t>
    </rPh>
    <rPh sb="271" eb="272">
      <t>ジ</t>
    </rPh>
    <rPh sb="273" eb="276">
      <t>コウフカ</t>
    </rPh>
    <rPh sb="278" eb="280">
      <t>カドウ</t>
    </rPh>
    <rPh sb="281" eb="283">
      <t>ヨギ</t>
    </rPh>
    <rPh sb="291" eb="293">
      <t>コンゴ</t>
    </rPh>
    <rPh sb="294" eb="296">
      <t>ジンコウ</t>
    </rPh>
    <rPh sb="296" eb="298">
      <t>ゲンショウ</t>
    </rPh>
    <rPh sb="299" eb="300">
      <t>フ</t>
    </rPh>
    <rPh sb="304" eb="306">
      <t>ゲンザイ</t>
    </rPh>
    <rPh sb="307" eb="309">
      <t>ハイスイ</t>
    </rPh>
    <rPh sb="309" eb="311">
      <t>クイキ</t>
    </rPh>
    <rPh sb="314" eb="315">
      <t>ミズ</t>
    </rPh>
    <rPh sb="315" eb="317">
      <t>ジュヨウ</t>
    </rPh>
    <rPh sb="318" eb="320">
      <t>テキカク</t>
    </rPh>
    <rPh sb="321" eb="323">
      <t>ハアク</t>
    </rPh>
    <rPh sb="328" eb="330">
      <t>ハイスイ</t>
    </rPh>
    <rPh sb="334" eb="336">
      <t>ミナオ</t>
    </rPh>
    <rPh sb="343" eb="345">
      <t>キゾン</t>
    </rPh>
    <rPh sb="345" eb="347">
      <t>シセツ</t>
    </rPh>
    <rPh sb="348" eb="351">
      <t>トウハイゴウ</t>
    </rPh>
    <rPh sb="357" eb="359">
      <t>コウリツ</t>
    </rPh>
    <rPh sb="359" eb="360">
      <t>テキ</t>
    </rPh>
    <rPh sb="361" eb="363">
      <t>シセツ</t>
    </rPh>
    <rPh sb="364" eb="366">
      <t>ウンヨウ</t>
    </rPh>
    <rPh sb="369" eb="371">
      <t>ケイヒ</t>
    </rPh>
    <rPh sb="372" eb="374">
      <t>サクゲン</t>
    </rPh>
    <rPh sb="375" eb="376">
      <t>オコナ</t>
    </rPh>
    <rPh sb="388" eb="390">
      <t>ユウシュウ</t>
    </rPh>
    <rPh sb="390" eb="391">
      <t>リツ</t>
    </rPh>
    <rPh sb="392" eb="394">
      <t>ヘイキン</t>
    </rPh>
    <rPh sb="395" eb="396">
      <t>オオ</t>
    </rPh>
    <rPh sb="398" eb="400">
      <t>シタマワ</t>
    </rPh>
    <rPh sb="404" eb="405">
      <t>ダイ</t>
    </rPh>
    <rPh sb="414" eb="416">
      <t>カイゼン</t>
    </rPh>
    <rPh sb="419" eb="421">
      <t>コンゴ</t>
    </rPh>
    <rPh sb="422" eb="424">
      <t>ケイカク</t>
    </rPh>
    <rPh sb="424" eb="425">
      <t>テキ</t>
    </rPh>
    <rPh sb="426" eb="428">
      <t>ロウキュウ</t>
    </rPh>
    <rPh sb="428" eb="429">
      <t>カン</t>
    </rPh>
    <rPh sb="429" eb="431">
      <t>コウシン</t>
    </rPh>
    <rPh sb="432" eb="434">
      <t>スイシン</t>
    </rPh>
    <rPh sb="436" eb="439">
      <t>ユウシュウリツ</t>
    </rPh>
    <rPh sb="440" eb="442">
      <t>コウジョウ</t>
    </rPh>
    <rPh sb="443" eb="444">
      <t>ハカ</t>
    </rPh>
    <phoneticPr fontId="4"/>
  </si>
  <si>
    <t>　地形的条件から集落が点在しているため、浄水場や配水池等の施設が多く、管路延長も長い。また、法定耐用年数に達した施設・管路も多く補助事業を活用しながら、限りある財源の中で更新を進めているが、法定耐用年数内での更新は不可能な状況が続いている。
　このため、新たな更新基準の採用と施設統合による効率化を図ること、経年施設の適切な長寿命対策により、施設更新事業に係る資金需要の圧縮と平準化を行い、持続可能な水道施設の構築と運用を行う。
 　管路更新率は昨年比0.22ポイント減少し0.39%となった。これは翌年度へ繰越す管路工事の増によるものと考えられる。工事の早期発注・早期完了の取り組みを行う。</t>
    <rPh sb="1" eb="4">
      <t>チケイテキ</t>
    </rPh>
    <rPh sb="4" eb="6">
      <t>ジョウケン</t>
    </rPh>
    <rPh sb="8" eb="10">
      <t>シュウラク</t>
    </rPh>
    <rPh sb="11" eb="13">
      <t>テンザイ</t>
    </rPh>
    <rPh sb="20" eb="23">
      <t>ジョウスイジョウ</t>
    </rPh>
    <rPh sb="24" eb="26">
      <t>ハイスイ</t>
    </rPh>
    <rPh sb="26" eb="27">
      <t>イケ</t>
    </rPh>
    <rPh sb="27" eb="28">
      <t>トウ</t>
    </rPh>
    <rPh sb="29" eb="31">
      <t>シセツ</t>
    </rPh>
    <rPh sb="32" eb="33">
      <t>オオ</t>
    </rPh>
    <rPh sb="35" eb="37">
      <t>カンロ</t>
    </rPh>
    <rPh sb="37" eb="39">
      <t>エンチョウ</t>
    </rPh>
    <rPh sb="40" eb="41">
      <t>ナガ</t>
    </rPh>
    <rPh sb="46" eb="48">
      <t>ホウテイ</t>
    </rPh>
    <rPh sb="48" eb="50">
      <t>タイヨウ</t>
    </rPh>
    <rPh sb="50" eb="52">
      <t>ネンスウ</t>
    </rPh>
    <rPh sb="53" eb="54">
      <t>タッ</t>
    </rPh>
    <rPh sb="56" eb="58">
      <t>シセツ</t>
    </rPh>
    <rPh sb="59" eb="61">
      <t>カンロ</t>
    </rPh>
    <rPh sb="62" eb="63">
      <t>オオ</t>
    </rPh>
    <rPh sb="64" eb="66">
      <t>ホジョ</t>
    </rPh>
    <rPh sb="66" eb="68">
      <t>ジギョウ</t>
    </rPh>
    <rPh sb="69" eb="71">
      <t>カツヨウ</t>
    </rPh>
    <rPh sb="76" eb="77">
      <t>カギ</t>
    </rPh>
    <rPh sb="80" eb="82">
      <t>ザイゲン</t>
    </rPh>
    <rPh sb="83" eb="84">
      <t>ナカ</t>
    </rPh>
    <rPh sb="85" eb="87">
      <t>コウシン</t>
    </rPh>
    <rPh sb="88" eb="89">
      <t>スス</t>
    </rPh>
    <rPh sb="95" eb="97">
      <t>ホウテイ</t>
    </rPh>
    <rPh sb="97" eb="99">
      <t>タイヨウ</t>
    </rPh>
    <rPh sb="99" eb="101">
      <t>ネンスウ</t>
    </rPh>
    <rPh sb="101" eb="102">
      <t>ナイ</t>
    </rPh>
    <rPh sb="104" eb="106">
      <t>コウシン</t>
    </rPh>
    <rPh sb="107" eb="110">
      <t>フカノウ</t>
    </rPh>
    <rPh sb="111" eb="113">
      <t>ジョウキョウ</t>
    </rPh>
    <rPh sb="114" eb="115">
      <t>ツヅ</t>
    </rPh>
    <rPh sb="127" eb="128">
      <t>アラ</t>
    </rPh>
    <rPh sb="130" eb="132">
      <t>コウシン</t>
    </rPh>
    <rPh sb="132" eb="134">
      <t>キジュン</t>
    </rPh>
    <rPh sb="135" eb="137">
      <t>サイヨウ</t>
    </rPh>
    <rPh sb="138" eb="140">
      <t>シセツ</t>
    </rPh>
    <rPh sb="140" eb="142">
      <t>トウゴウ</t>
    </rPh>
    <rPh sb="145" eb="147">
      <t>コウリツ</t>
    </rPh>
    <rPh sb="147" eb="148">
      <t>カ</t>
    </rPh>
    <rPh sb="149" eb="150">
      <t>ハカ</t>
    </rPh>
    <rPh sb="154" eb="156">
      <t>ケイネン</t>
    </rPh>
    <rPh sb="156" eb="158">
      <t>シセツ</t>
    </rPh>
    <rPh sb="159" eb="161">
      <t>テキセツ</t>
    </rPh>
    <rPh sb="162" eb="165">
      <t>チョウジュミョウ</t>
    </rPh>
    <rPh sb="165" eb="167">
      <t>タイサク</t>
    </rPh>
    <rPh sb="171" eb="173">
      <t>シセツ</t>
    </rPh>
    <rPh sb="173" eb="175">
      <t>コウシン</t>
    </rPh>
    <rPh sb="175" eb="177">
      <t>ジギョウ</t>
    </rPh>
    <rPh sb="178" eb="179">
      <t>カカ</t>
    </rPh>
    <rPh sb="180" eb="182">
      <t>シキン</t>
    </rPh>
    <rPh sb="182" eb="184">
      <t>ジュヨウ</t>
    </rPh>
    <rPh sb="185" eb="187">
      <t>アッシュク</t>
    </rPh>
    <rPh sb="188" eb="190">
      <t>ヘイジュン</t>
    </rPh>
    <rPh sb="190" eb="191">
      <t>カ</t>
    </rPh>
    <rPh sb="192" eb="193">
      <t>オコナ</t>
    </rPh>
    <rPh sb="195" eb="197">
      <t>ジゾク</t>
    </rPh>
    <rPh sb="197" eb="199">
      <t>カノウ</t>
    </rPh>
    <rPh sb="200" eb="202">
      <t>スイドウ</t>
    </rPh>
    <rPh sb="202" eb="204">
      <t>シセツ</t>
    </rPh>
    <rPh sb="205" eb="207">
      <t>コウチク</t>
    </rPh>
    <rPh sb="208" eb="210">
      <t>ウンヨウ</t>
    </rPh>
    <rPh sb="211" eb="212">
      <t>オコナ</t>
    </rPh>
    <rPh sb="293" eb="29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</si>
</sst>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0.63</c:v>
                </c:pt>
                <c:pt idx="1">
                  <c:v>0.63</c:v>
                </c:pt>
                <c:pt idx="2">
                  <c:v>0.54</c:v>
                </c:pt>
                <c:pt idx="3">
                  <c:v>0.61</c:v>
                </c:pt>
                <c:pt idx="4">
                  <c:v>0.39</c:v>
                </c:pt>
              </c:numCache>
            </c:numRef>
          </c:val>
          <c:extLst>
            <c:ext xmlns:c16="http://schemas.microsoft.com/office/drawing/2014/chart" uri="{C3380CC4-5D6E-409C-BE32-E72D297353CC}">
              <c16:uniqueId val="{00000000-A721-498F-87EE-87FE9BBDB41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0.48</c:v>
                </c:pt>
              </c:numCache>
            </c:numRef>
          </c:val>
          <c:smooth val="0"/>
          <c:extLst>
            <c:ext xmlns:c16="http://schemas.microsoft.com/office/drawing/2014/chart" uri="{C3380CC4-5D6E-409C-BE32-E72D297353CC}">
              <c16:uniqueId val="{00000001-A721-498F-87EE-87FE9BBDB41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49.66</c:v>
                </c:pt>
                <c:pt idx="1">
                  <c:v>47.52</c:v>
                </c:pt>
                <c:pt idx="2">
                  <c:v>47.21</c:v>
                </c:pt>
                <c:pt idx="3">
                  <c:v>47.16</c:v>
                </c:pt>
                <c:pt idx="4">
                  <c:v>46.7</c:v>
                </c:pt>
              </c:numCache>
            </c:numRef>
          </c:val>
          <c:extLst>
            <c:ext xmlns:c16="http://schemas.microsoft.com/office/drawing/2014/chart" uri="{C3380CC4-5D6E-409C-BE32-E72D297353CC}">
              <c16:uniqueId val="{00000000-F15B-4C4D-A1B9-564B821D94F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59.54</c:v>
                </c:pt>
              </c:numCache>
            </c:numRef>
          </c:val>
          <c:smooth val="0"/>
          <c:extLst>
            <c:ext xmlns:c16="http://schemas.microsoft.com/office/drawing/2014/chart" uri="{C3380CC4-5D6E-409C-BE32-E72D297353CC}">
              <c16:uniqueId val="{00000001-F15B-4C4D-A1B9-564B821D94F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74.05</c:v>
                </c:pt>
                <c:pt idx="1">
                  <c:v>75.510000000000005</c:v>
                </c:pt>
                <c:pt idx="2">
                  <c:v>74.72</c:v>
                </c:pt>
                <c:pt idx="3">
                  <c:v>73.739999999999995</c:v>
                </c:pt>
                <c:pt idx="4">
                  <c:v>73.97</c:v>
                </c:pt>
              </c:numCache>
            </c:numRef>
          </c:val>
          <c:extLst>
            <c:ext xmlns:c16="http://schemas.microsoft.com/office/drawing/2014/chart" uri="{C3380CC4-5D6E-409C-BE32-E72D297353CC}">
              <c16:uniqueId val="{00000000-55F0-42A7-9F72-3FE48516A57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83.93</c:v>
                </c:pt>
              </c:numCache>
            </c:numRef>
          </c:val>
          <c:smooth val="0"/>
          <c:extLst>
            <c:ext xmlns:c16="http://schemas.microsoft.com/office/drawing/2014/chart" uri="{C3380CC4-5D6E-409C-BE32-E72D297353CC}">
              <c16:uniqueId val="{00000001-55F0-42A7-9F72-3FE48516A57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105.26</c:v>
                </c:pt>
                <c:pt idx="1">
                  <c:v>104.21</c:v>
                </c:pt>
                <c:pt idx="2">
                  <c:v>106.07</c:v>
                </c:pt>
                <c:pt idx="3">
                  <c:v>104.08</c:v>
                </c:pt>
                <c:pt idx="4">
                  <c:v>103.04</c:v>
                </c:pt>
              </c:numCache>
            </c:numRef>
          </c:val>
          <c:extLst>
            <c:ext xmlns:c16="http://schemas.microsoft.com/office/drawing/2014/chart" uri="{C3380CC4-5D6E-409C-BE32-E72D297353CC}">
              <c16:uniqueId val="{00000000-B28C-4370-99CD-C05680DC8E7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108.04</c:v>
                </c:pt>
              </c:numCache>
            </c:numRef>
          </c:val>
          <c:smooth val="0"/>
          <c:extLst>
            <c:ext xmlns:c16="http://schemas.microsoft.com/office/drawing/2014/chart" uri="{C3380CC4-5D6E-409C-BE32-E72D297353CC}">
              <c16:uniqueId val="{00000001-B28C-4370-99CD-C05680DC8E7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32.950000000000003</c:v>
                </c:pt>
                <c:pt idx="1">
                  <c:v>34.729999999999997</c:v>
                </c:pt>
                <c:pt idx="2">
                  <c:v>36.11</c:v>
                </c:pt>
                <c:pt idx="3">
                  <c:v>37.630000000000003</c:v>
                </c:pt>
                <c:pt idx="4">
                  <c:v>39.4</c:v>
                </c:pt>
              </c:numCache>
            </c:numRef>
          </c:val>
          <c:extLst>
            <c:ext xmlns:c16="http://schemas.microsoft.com/office/drawing/2014/chart" uri="{C3380CC4-5D6E-409C-BE32-E72D297353CC}">
              <c16:uniqueId val="{00000000-3CC2-4BDA-8BB5-E7E332A4A63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50.82</c:v>
                </c:pt>
              </c:numCache>
            </c:numRef>
          </c:val>
          <c:smooth val="0"/>
          <c:extLst>
            <c:ext xmlns:c16="http://schemas.microsoft.com/office/drawing/2014/chart" uri="{C3380CC4-5D6E-409C-BE32-E72D297353CC}">
              <c16:uniqueId val="{00000001-3CC2-4BDA-8BB5-E7E332A4A63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26.24</c:v>
                </c:pt>
                <c:pt idx="1">
                  <c:v>26.15</c:v>
                </c:pt>
                <c:pt idx="2">
                  <c:v>26.43</c:v>
                </c:pt>
                <c:pt idx="3">
                  <c:v>28.66</c:v>
                </c:pt>
                <c:pt idx="4">
                  <c:v>29.39</c:v>
                </c:pt>
              </c:numCache>
            </c:numRef>
          </c:val>
          <c:extLst>
            <c:ext xmlns:c16="http://schemas.microsoft.com/office/drawing/2014/chart" uri="{C3380CC4-5D6E-409C-BE32-E72D297353CC}">
              <c16:uniqueId val="{00000000-8B62-4848-A735-EFABA7BD46B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21.16</c:v>
                </c:pt>
              </c:numCache>
            </c:numRef>
          </c:val>
          <c:smooth val="0"/>
          <c:extLst>
            <c:ext xmlns:c16="http://schemas.microsoft.com/office/drawing/2014/chart" uri="{C3380CC4-5D6E-409C-BE32-E72D297353CC}">
              <c16:uniqueId val="{00000001-8B62-4848-A735-EFABA7BD46B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67-435B-84C1-FE9A58EAC61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4.72</c:v>
                </c:pt>
              </c:numCache>
            </c:numRef>
          </c:val>
          <c:smooth val="0"/>
          <c:extLst>
            <c:ext xmlns:c16="http://schemas.microsoft.com/office/drawing/2014/chart" uri="{C3380CC4-5D6E-409C-BE32-E72D297353CC}">
              <c16:uniqueId val="{00000001-3567-435B-84C1-FE9A58EAC61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162.28</c:v>
                </c:pt>
                <c:pt idx="1">
                  <c:v>203.02</c:v>
                </c:pt>
                <c:pt idx="2">
                  <c:v>222.66</c:v>
                </c:pt>
                <c:pt idx="3">
                  <c:v>210.96</c:v>
                </c:pt>
                <c:pt idx="4">
                  <c:v>219.19</c:v>
                </c:pt>
              </c:numCache>
            </c:numRef>
          </c:val>
          <c:extLst>
            <c:ext xmlns:c16="http://schemas.microsoft.com/office/drawing/2014/chart" uri="{C3380CC4-5D6E-409C-BE32-E72D297353CC}">
              <c16:uniqueId val="{00000000-EEA8-4ED8-A863-1EB930AECE2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345.94</c:v>
                </c:pt>
              </c:numCache>
            </c:numRef>
          </c:val>
          <c:smooth val="0"/>
          <c:extLst>
            <c:ext xmlns:c16="http://schemas.microsoft.com/office/drawing/2014/chart" uri="{C3380CC4-5D6E-409C-BE32-E72D297353CC}">
              <c16:uniqueId val="{00000001-EEA8-4ED8-A863-1EB930AECE2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1076.55</c:v>
                </c:pt>
                <c:pt idx="1">
                  <c:v>1059.1099999999999</c:v>
                </c:pt>
                <c:pt idx="2">
                  <c:v>1049.49</c:v>
                </c:pt>
                <c:pt idx="3">
                  <c:v>1047.42</c:v>
                </c:pt>
                <c:pt idx="4">
                  <c:v>1018.02</c:v>
                </c:pt>
              </c:numCache>
            </c:numRef>
          </c:val>
          <c:extLst>
            <c:ext xmlns:c16="http://schemas.microsoft.com/office/drawing/2014/chart" uri="{C3380CC4-5D6E-409C-BE32-E72D297353CC}">
              <c16:uniqueId val="{00000000-208D-4F93-AD9F-990E218343E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386.61</c:v>
                </c:pt>
              </c:numCache>
            </c:numRef>
          </c:val>
          <c:smooth val="0"/>
          <c:extLst>
            <c:ext xmlns:c16="http://schemas.microsoft.com/office/drawing/2014/chart" uri="{C3380CC4-5D6E-409C-BE32-E72D297353CC}">
              <c16:uniqueId val="{00000001-208D-4F93-AD9F-990E218343E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69.739999999999995</c:v>
                </c:pt>
                <c:pt idx="1">
                  <c:v>69.19</c:v>
                </c:pt>
                <c:pt idx="2">
                  <c:v>70.39</c:v>
                </c:pt>
                <c:pt idx="3">
                  <c:v>72.17</c:v>
                </c:pt>
                <c:pt idx="4">
                  <c:v>67.349999999999994</c:v>
                </c:pt>
              </c:numCache>
            </c:numRef>
          </c:val>
          <c:extLst>
            <c:ext xmlns:c16="http://schemas.microsoft.com/office/drawing/2014/chart" uri="{C3380CC4-5D6E-409C-BE32-E72D297353CC}">
              <c16:uniqueId val="{00000000-B3BE-4F34-9BDE-602D3807632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93.82</c:v>
                </c:pt>
              </c:numCache>
            </c:numRef>
          </c:val>
          <c:smooth val="0"/>
          <c:extLst>
            <c:ext xmlns:c16="http://schemas.microsoft.com/office/drawing/2014/chart" uri="{C3380CC4-5D6E-409C-BE32-E72D297353CC}">
              <c16:uniqueId val="{00000001-B3BE-4F34-9BDE-602D3807632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343.39</c:v>
                </c:pt>
                <c:pt idx="1">
                  <c:v>347.38</c:v>
                </c:pt>
                <c:pt idx="2">
                  <c:v>341.02</c:v>
                </c:pt>
                <c:pt idx="3">
                  <c:v>332.97</c:v>
                </c:pt>
                <c:pt idx="4">
                  <c:v>356.12</c:v>
                </c:pt>
              </c:numCache>
            </c:numRef>
          </c:val>
          <c:extLst>
            <c:ext xmlns:c16="http://schemas.microsoft.com/office/drawing/2014/chart" uri="{C3380CC4-5D6E-409C-BE32-E72D297353CC}">
              <c16:uniqueId val="{00000000-1689-48BF-BAD1-470B47886C0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178.94</c:v>
                </c:pt>
              </c:numCache>
            </c:numRef>
          </c:val>
          <c:smooth val="0"/>
          <c:extLst>
            <c:ext xmlns:c16="http://schemas.microsoft.com/office/drawing/2014/chart" uri="{C3380CC4-5D6E-409C-BE32-E72D297353CC}">
              <c16:uniqueId val="{00000001-1689-48BF-BAD1-470B47886C0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Normal="100" workbookViewId="0">
      <selection activeCell="BY6" sqref="BY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新潟県　佐渡市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50651</v>
      </c>
      <c r="AM8" s="66"/>
      <c r="AN8" s="66"/>
      <c r="AO8" s="66"/>
      <c r="AP8" s="66"/>
      <c r="AQ8" s="66"/>
      <c r="AR8" s="66"/>
      <c r="AS8" s="66"/>
      <c r="AT8" s="37">
        <f>データ!$S$6</f>
        <v>855.68</v>
      </c>
      <c r="AU8" s="38"/>
      <c r="AV8" s="38"/>
      <c r="AW8" s="38"/>
      <c r="AX8" s="38"/>
      <c r="AY8" s="38"/>
      <c r="AZ8" s="38"/>
      <c r="BA8" s="38"/>
      <c r="BB8" s="55">
        <f>データ!$T$6</f>
        <v>59.19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60.1</v>
      </c>
      <c r="J10" s="38"/>
      <c r="K10" s="38"/>
      <c r="L10" s="38"/>
      <c r="M10" s="38"/>
      <c r="N10" s="38"/>
      <c r="O10" s="65"/>
      <c r="P10" s="55">
        <f>データ!$P$6</f>
        <v>98.94</v>
      </c>
      <c r="Q10" s="55"/>
      <c r="R10" s="55"/>
      <c r="S10" s="55"/>
      <c r="T10" s="55"/>
      <c r="U10" s="55"/>
      <c r="V10" s="55"/>
      <c r="W10" s="66">
        <f>データ!$Q$6</f>
        <v>4482</v>
      </c>
      <c r="X10" s="66"/>
      <c r="Y10" s="66"/>
      <c r="Z10" s="66"/>
      <c r="AA10" s="66"/>
      <c r="AB10" s="66"/>
      <c r="AC10" s="66"/>
      <c r="AD10" s="2"/>
      <c r="AE10" s="2"/>
      <c r="AF10" s="2"/>
      <c r="AG10" s="2"/>
      <c r="AH10" s="2"/>
      <c r="AI10" s="2"/>
      <c r="AJ10" s="2"/>
      <c r="AK10" s="2"/>
      <c r="AL10" s="66">
        <f>データ!$U$6</f>
        <v>49419</v>
      </c>
      <c r="AM10" s="66"/>
      <c r="AN10" s="66"/>
      <c r="AO10" s="66"/>
      <c r="AP10" s="66"/>
      <c r="AQ10" s="66"/>
      <c r="AR10" s="66"/>
      <c r="AS10" s="66"/>
      <c r="AT10" s="37">
        <f>データ!$V$6</f>
        <v>266.89999999999998</v>
      </c>
      <c r="AU10" s="38"/>
      <c r="AV10" s="38"/>
      <c r="AW10" s="38"/>
      <c r="AX10" s="38"/>
      <c r="AY10" s="38"/>
      <c r="AZ10" s="38"/>
      <c r="BA10" s="38"/>
      <c r="BB10" s="55">
        <f>データ!$W$6</f>
        <v>185.16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9a2gx8/qtsY86gQB6Xz3izO6NGx61iCiNlYiWnqMNcL1IWmzOJzke/tH2fOmsIRyL5Lo0VU6GpETpfsYNBuuA==" saltValue="vwp1sAhCCZGhVDjRrftHr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152242</v>
      </c>
      <c r="D6" s="20">
        <f t="shared" si="3"/>
        <v>46</v>
      </c>
      <c r="E6" s="20">
        <f t="shared" si="3"/>
        <v>1</v>
      </c>
      <c r="F6" s="20">
        <f t="shared" si="3"/>
        <v>0</v>
      </c>
      <c r="G6" s="20">
        <f t="shared" si="3"/>
        <v>1</v>
      </c>
      <c r="H6" s="20" t="str">
        <f t="shared" si="3"/>
        <v>新潟県　佐渡市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60.1</v>
      </c>
      <c r="P6" s="21">
        <f t="shared" si="3"/>
        <v>98.94</v>
      </c>
      <c r="Q6" s="21">
        <f t="shared" si="3"/>
        <v>4482</v>
      </c>
      <c r="R6" s="21">
        <f t="shared" si="3"/>
        <v>50651</v>
      </c>
      <c r="S6" s="21">
        <f t="shared" si="3"/>
        <v>855.68</v>
      </c>
      <c r="T6" s="21">
        <f t="shared" si="3"/>
        <v>59.19</v>
      </c>
      <c r="U6" s="21">
        <f t="shared" si="3"/>
        <v>49419</v>
      </c>
      <c r="V6" s="21">
        <f t="shared" si="3"/>
        <v>266.89999999999998</v>
      </c>
      <c r="W6" s="21">
        <f t="shared" si="3"/>
        <v>185.16</v>
      </c>
      <c r="X6" s="22">
        <f>IF(X7="",NA(),X7)</f>
        <v>105.26</v>
      </c>
      <c r="Y6" s="22">
        <f t="shared" ref="Y6:AG6" si="4">IF(Y7="",NA(),Y7)</f>
        <v>104.21</v>
      </c>
      <c r="Z6" s="22">
        <f t="shared" si="4"/>
        <v>106.07</v>
      </c>
      <c r="AA6" s="22">
        <f t="shared" si="4"/>
        <v>104.08</v>
      </c>
      <c r="AB6" s="22">
        <f t="shared" si="4"/>
        <v>103.04</v>
      </c>
      <c r="AC6" s="22">
        <f t="shared" si="4"/>
        <v>111.44</v>
      </c>
      <c r="AD6" s="22">
        <f t="shared" si="4"/>
        <v>111.17</v>
      </c>
      <c r="AE6" s="22">
        <f t="shared" si="4"/>
        <v>110.91</v>
      </c>
      <c r="AF6" s="22">
        <f t="shared" si="4"/>
        <v>111.49</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4.72</v>
      </c>
      <c r="AS6" s="21" t="str">
        <f>IF(AS7="","",IF(AS7="-","【-】","【"&amp;SUBSTITUTE(TEXT(AS7,"#,##0.00"),"-","△")&amp;"】"))</f>
        <v>【1.34】</v>
      </c>
      <c r="AT6" s="22">
        <f>IF(AT7="",NA(),AT7)</f>
        <v>162.28</v>
      </c>
      <c r="AU6" s="22">
        <f t="shared" ref="AU6:BC6" si="6">IF(AU7="",NA(),AU7)</f>
        <v>203.02</v>
      </c>
      <c r="AV6" s="22">
        <f t="shared" si="6"/>
        <v>222.66</v>
      </c>
      <c r="AW6" s="22">
        <f t="shared" si="6"/>
        <v>210.96</v>
      </c>
      <c r="AX6" s="22">
        <f t="shared" si="6"/>
        <v>219.19</v>
      </c>
      <c r="AY6" s="22">
        <f t="shared" si="6"/>
        <v>349.83</v>
      </c>
      <c r="AZ6" s="22">
        <f t="shared" si="6"/>
        <v>360.86</v>
      </c>
      <c r="BA6" s="22">
        <f t="shared" si="6"/>
        <v>350.79</v>
      </c>
      <c r="BB6" s="22">
        <f t="shared" si="6"/>
        <v>354.57</v>
      </c>
      <c r="BC6" s="22">
        <f t="shared" si="6"/>
        <v>345.94</v>
      </c>
      <c r="BD6" s="21" t="str">
        <f>IF(BD7="","",IF(BD7="-","【-】","【"&amp;SUBSTITUTE(TEXT(BD7,"#,##0.00"),"-","△")&amp;"】"))</f>
        <v>【252.29】</v>
      </c>
      <c r="BE6" s="22">
        <f>IF(BE7="",NA(),BE7)</f>
        <v>1076.55</v>
      </c>
      <c r="BF6" s="22">
        <f t="shared" ref="BF6:BN6" si="7">IF(BF7="",NA(),BF7)</f>
        <v>1059.1099999999999</v>
      </c>
      <c r="BG6" s="22">
        <f t="shared" si="7"/>
        <v>1049.49</v>
      </c>
      <c r="BH6" s="22">
        <f t="shared" si="7"/>
        <v>1047.42</v>
      </c>
      <c r="BI6" s="22">
        <f t="shared" si="7"/>
        <v>1018.02</v>
      </c>
      <c r="BJ6" s="22">
        <f t="shared" si="7"/>
        <v>314.87</v>
      </c>
      <c r="BK6" s="22">
        <f t="shared" si="7"/>
        <v>309.27999999999997</v>
      </c>
      <c r="BL6" s="22">
        <f t="shared" si="7"/>
        <v>322.92</v>
      </c>
      <c r="BM6" s="22">
        <f t="shared" si="7"/>
        <v>303.45999999999998</v>
      </c>
      <c r="BN6" s="22">
        <f t="shared" si="7"/>
        <v>386.61</v>
      </c>
      <c r="BO6" s="21" t="str">
        <f>IF(BO7="","",IF(BO7="-","【-】","【"&amp;SUBSTITUTE(TEXT(BO7,"#,##0.00"),"-","△")&amp;"】"))</f>
        <v>【268.07】</v>
      </c>
      <c r="BP6" s="22">
        <f>IF(BP7="",NA(),BP7)</f>
        <v>69.739999999999995</v>
      </c>
      <c r="BQ6" s="22">
        <f t="shared" ref="BQ6:BY6" si="8">IF(BQ7="",NA(),BQ7)</f>
        <v>69.19</v>
      </c>
      <c r="BR6" s="22">
        <f t="shared" si="8"/>
        <v>70.39</v>
      </c>
      <c r="BS6" s="22">
        <f t="shared" si="8"/>
        <v>72.17</v>
      </c>
      <c r="BT6" s="22">
        <f t="shared" si="8"/>
        <v>67.349999999999994</v>
      </c>
      <c r="BU6" s="22">
        <f t="shared" si="8"/>
        <v>103.54</v>
      </c>
      <c r="BV6" s="22">
        <f t="shared" si="8"/>
        <v>103.32</v>
      </c>
      <c r="BW6" s="22">
        <f t="shared" si="8"/>
        <v>100.85</v>
      </c>
      <c r="BX6" s="22">
        <f t="shared" si="8"/>
        <v>103.79</v>
      </c>
      <c r="BY6" s="22">
        <f t="shared" si="8"/>
        <v>93.82</v>
      </c>
      <c r="BZ6" s="21" t="str">
        <f>IF(BZ7="","",IF(BZ7="-","【-】","【"&amp;SUBSTITUTE(TEXT(BZ7,"#,##0.00"),"-","△")&amp;"】"))</f>
        <v>【97.47】</v>
      </c>
      <c r="CA6" s="22">
        <f>IF(CA7="",NA(),CA7)</f>
        <v>343.39</v>
      </c>
      <c r="CB6" s="22">
        <f t="shared" ref="CB6:CJ6" si="9">IF(CB7="",NA(),CB7)</f>
        <v>347.38</v>
      </c>
      <c r="CC6" s="22">
        <f t="shared" si="9"/>
        <v>341.02</v>
      </c>
      <c r="CD6" s="22">
        <f t="shared" si="9"/>
        <v>332.97</v>
      </c>
      <c r="CE6" s="22">
        <f t="shared" si="9"/>
        <v>356.12</v>
      </c>
      <c r="CF6" s="22">
        <f t="shared" si="9"/>
        <v>167.46</v>
      </c>
      <c r="CG6" s="22">
        <f t="shared" si="9"/>
        <v>168.56</v>
      </c>
      <c r="CH6" s="22">
        <f t="shared" si="9"/>
        <v>167.1</v>
      </c>
      <c r="CI6" s="22">
        <f t="shared" si="9"/>
        <v>167.86</v>
      </c>
      <c r="CJ6" s="22">
        <f t="shared" si="9"/>
        <v>178.94</v>
      </c>
      <c r="CK6" s="21" t="str">
        <f>IF(CK7="","",IF(CK7="-","【-】","【"&amp;SUBSTITUTE(TEXT(CK7,"#,##0.00"),"-","△")&amp;"】"))</f>
        <v>【174.75】</v>
      </c>
      <c r="CL6" s="22">
        <f>IF(CL7="",NA(),CL7)</f>
        <v>49.66</v>
      </c>
      <c r="CM6" s="22">
        <f t="shared" ref="CM6:CU6" si="10">IF(CM7="",NA(),CM7)</f>
        <v>47.52</v>
      </c>
      <c r="CN6" s="22">
        <f t="shared" si="10"/>
        <v>47.21</v>
      </c>
      <c r="CO6" s="22">
        <f t="shared" si="10"/>
        <v>47.16</v>
      </c>
      <c r="CP6" s="22">
        <f t="shared" si="10"/>
        <v>46.7</v>
      </c>
      <c r="CQ6" s="22">
        <f t="shared" si="10"/>
        <v>59.46</v>
      </c>
      <c r="CR6" s="22">
        <f t="shared" si="10"/>
        <v>59.51</v>
      </c>
      <c r="CS6" s="22">
        <f t="shared" si="10"/>
        <v>59.91</v>
      </c>
      <c r="CT6" s="22">
        <f t="shared" si="10"/>
        <v>59.4</v>
      </c>
      <c r="CU6" s="22">
        <f t="shared" si="10"/>
        <v>59.54</v>
      </c>
      <c r="CV6" s="21" t="str">
        <f>IF(CV7="","",IF(CV7="-","【-】","【"&amp;SUBSTITUTE(TEXT(CV7,"#,##0.00"),"-","△")&amp;"】"))</f>
        <v>【59.97】</v>
      </c>
      <c r="CW6" s="22">
        <f>IF(CW7="",NA(),CW7)</f>
        <v>74.05</v>
      </c>
      <c r="CX6" s="22">
        <f t="shared" ref="CX6:DF6" si="11">IF(CX7="",NA(),CX7)</f>
        <v>75.510000000000005</v>
      </c>
      <c r="CY6" s="22">
        <f t="shared" si="11"/>
        <v>74.72</v>
      </c>
      <c r="CZ6" s="22">
        <f t="shared" si="11"/>
        <v>73.739999999999995</v>
      </c>
      <c r="DA6" s="22">
        <f t="shared" si="11"/>
        <v>73.97</v>
      </c>
      <c r="DB6" s="22">
        <f t="shared" si="11"/>
        <v>87.41</v>
      </c>
      <c r="DC6" s="22">
        <f t="shared" si="11"/>
        <v>87.08</v>
      </c>
      <c r="DD6" s="22">
        <f t="shared" si="11"/>
        <v>87.26</v>
      </c>
      <c r="DE6" s="22">
        <f t="shared" si="11"/>
        <v>87.57</v>
      </c>
      <c r="DF6" s="22">
        <f t="shared" si="11"/>
        <v>83.93</v>
      </c>
      <c r="DG6" s="21" t="str">
        <f>IF(DG7="","",IF(DG7="-","【-】","【"&amp;SUBSTITUTE(TEXT(DG7,"#,##0.00"),"-","△")&amp;"】"))</f>
        <v>【89.76】</v>
      </c>
      <c r="DH6" s="22">
        <f>IF(DH7="",NA(),DH7)</f>
        <v>32.950000000000003</v>
      </c>
      <c r="DI6" s="22">
        <f t="shared" ref="DI6:DQ6" si="12">IF(DI7="",NA(),DI7)</f>
        <v>34.729999999999997</v>
      </c>
      <c r="DJ6" s="22">
        <f t="shared" si="12"/>
        <v>36.11</v>
      </c>
      <c r="DK6" s="22">
        <f t="shared" si="12"/>
        <v>37.630000000000003</v>
      </c>
      <c r="DL6" s="22">
        <f t="shared" si="12"/>
        <v>39.4</v>
      </c>
      <c r="DM6" s="22">
        <f t="shared" si="12"/>
        <v>47.62</v>
      </c>
      <c r="DN6" s="22">
        <f t="shared" si="12"/>
        <v>48.55</v>
      </c>
      <c r="DO6" s="22">
        <f t="shared" si="12"/>
        <v>49.2</v>
      </c>
      <c r="DP6" s="22">
        <f t="shared" si="12"/>
        <v>50.01</v>
      </c>
      <c r="DQ6" s="22">
        <f t="shared" si="12"/>
        <v>50.82</v>
      </c>
      <c r="DR6" s="21" t="str">
        <f>IF(DR7="","",IF(DR7="-","【-】","【"&amp;SUBSTITUTE(TEXT(DR7,"#,##0.00"),"-","△")&amp;"】"))</f>
        <v>【51.51】</v>
      </c>
      <c r="DS6" s="22">
        <f>IF(DS7="",NA(),DS7)</f>
        <v>26.24</v>
      </c>
      <c r="DT6" s="22">
        <f t="shared" ref="DT6:EB6" si="13">IF(DT7="",NA(),DT7)</f>
        <v>26.15</v>
      </c>
      <c r="DU6" s="22">
        <f t="shared" si="13"/>
        <v>26.43</v>
      </c>
      <c r="DV6" s="22">
        <f t="shared" si="13"/>
        <v>28.66</v>
      </c>
      <c r="DW6" s="22">
        <f t="shared" si="13"/>
        <v>29.39</v>
      </c>
      <c r="DX6" s="22">
        <f t="shared" si="13"/>
        <v>16.27</v>
      </c>
      <c r="DY6" s="22">
        <f t="shared" si="13"/>
        <v>17.11</v>
      </c>
      <c r="DZ6" s="22">
        <f t="shared" si="13"/>
        <v>18.329999999999998</v>
      </c>
      <c r="EA6" s="22">
        <f t="shared" si="13"/>
        <v>20.27</v>
      </c>
      <c r="EB6" s="22">
        <f t="shared" si="13"/>
        <v>21.16</v>
      </c>
      <c r="EC6" s="21" t="str">
        <f>IF(EC7="","",IF(EC7="-","【-】","【"&amp;SUBSTITUTE(TEXT(EC7,"#,##0.00"),"-","△")&amp;"】"))</f>
        <v>【23.75】</v>
      </c>
      <c r="ED6" s="22">
        <f>IF(ED7="",NA(),ED7)</f>
        <v>0.63</v>
      </c>
      <c r="EE6" s="22">
        <f t="shared" ref="EE6:EM6" si="14">IF(EE7="",NA(),EE7)</f>
        <v>0.63</v>
      </c>
      <c r="EF6" s="22">
        <f t="shared" si="14"/>
        <v>0.54</v>
      </c>
      <c r="EG6" s="22">
        <f t="shared" si="14"/>
        <v>0.61</v>
      </c>
      <c r="EH6" s="22">
        <f t="shared" si="14"/>
        <v>0.39</v>
      </c>
      <c r="EI6" s="22">
        <f t="shared" si="14"/>
        <v>0.63</v>
      </c>
      <c r="EJ6" s="22">
        <f t="shared" si="14"/>
        <v>0.63</v>
      </c>
      <c r="EK6" s="22">
        <f t="shared" si="14"/>
        <v>0.6</v>
      </c>
      <c r="EL6" s="22">
        <f t="shared" si="14"/>
        <v>0.56000000000000005</v>
      </c>
      <c r="EM6" s="22">
        <f t="shared" si="14"/>
        <v>0.48</v>
      </c>
      <c r="EN6" s="21" t="str">
        <f>IF(EN7="","",IF(EN7="-","【-】","【"&amp;SUBSTITUTE(TEXT(EN7,"#,##0.00"),"-","△")&amp;"】"))</f>
        <v>【0.67】</v>
      </c>
    </row>
    <row r="7" spans="1:144" s="23" customFormat="1" x14ac:dyDescent="0.2">
      <c r="A7" s="15"/>
      <c r="B7" s="24">
        <v>2022</v>
      </c>
      <c r="C7" s="24">
        <v>152242</v>
      </c>
      <c r="D7" s="24">
        <v>46</v>
      </c>
      <c r="E7" s="24">
        <v>1</v>
      </c>
      <c r="F7" s="24">
        <v>0</v>
      </c>
      <c r="G7" s="24">
        <v>1</v>
      </c>
      <c r="H7" s="24" t="s">
        <v>93</v>
      </c>
      <c r="I7" s="24" t="s">
        <v>94</v>
      </c>
      <c r="J7" s="24" t="s">
        <v>95</v>
      </c>
      <c r="K7" s="24" t="s">
        <v>96</v>
      </c>
      <c r="L7" s="24" t="s">
        <v>97</v>
      </c>
      <c r="M7" s="24" t="s">
        <v>98</v>
      </c>
      <c r="N7" s="25" t="s">
        <v>99</v>
      </c>
      <c r="O7" s="25">
        <v>60.1</v>
      </c>
      <c r="P7" s="25">
        <v>98.94</v>
      </c>
      <c r="Q7" s="25">
        <v>4482</v>
      </c>
      <c r="R7" s="25">
        <v>50651</v>
      </c>
      <c r="S7" s="25">
        <v>855.68</v>
      </c>
      <c r="T7" s="25">
        <v>59.19</v>
      </c>
      <c r="U7" s="25">
        <v>49419</v>
      </c>
      <c r="V7" s="25">
        <v>266.89999999999998</v>
      </c>
      <c r="W7" s="25">
        <v>185.16</v>
      </c>
      <c r="X7" s="25">
        <v>105.26</v>
      </c>
      <c r="Y7" s="25">
        <v>104.21</v>
      </c>
      <c r="Z7" s="25">
        <v>106.07</v>
      </c>
      <c r="AA7" s="25">
        <v>104.08</v>
      </c>
      <c r="AB7" s="25">
        <v>103.04</v>
      </c>
      <c r="AC7" s="25">
        <v>111.44</v>
      </c>
      <c r="AD7" s="25">
        <v>111.17</v>
      </c>
      <c r="AE7" s="25">
        <v>110.91</v>
      </c>
      <c r="AF7" s="25">
        <v>111.49</v>
      </c>
      <c r="AG7" s="25">
        <v>108.04</v>
      </c>
      <c r="AH7" s="25">
        <v>108.7</v>
      </c>
      <c r="AI7" s="25">
        <v>0</v>
      </c>
      <c r="AJ7" s="25">
        <v>0</v>
      </c>
      <c r="AK7" s="25">
        <v>0</v>
      </c>
      <c r="AL7" s="25">
        <v>0</v>
      </c>
      <c r="AM7" s="25">
        <v>0</v>
      </c>
      <c r="AN7" s="25">
        <v>1.03</v>
      </c>
      <c r="AO7" s="25">
        <v>0.78</v>
      </c>
      <c r="AP7" s="25">
        <v>0.92</v>
      </c>
      <c r="AQ7" s="25">
        <v>0.87</v>
      </c>
      <c r="AR7" s="25">
        <v>4.72</v>
      </c>
      <c r="AS7" s="25">
        <v>1.34</v>
      </c>
      <c r="AT7" s="25">
        <v>162.28</v>
      </c>
      <c r="AU7" s="25">
        <v>203.02</v>
      </c>
      <c r="AV7" s="25">
        <v>222.66</v>
      </c>
      <c r="AW7" s="25">
        <v>210.96</v>
      </c>
      <c r="AX7" s="25">
        <v>219.19</v>
      </c>
      <c r="AY7" s="25">
        <v>349.83</v>
      </c>
      <c r="AZ7" s="25">
        <v>360.86</v>
      </c>
      <c r="BA7" s="25">
        <v>350.79</v>
      </c>
      <c r="BB7" s="25">
        <v>354.57</v>
      </c>
      <c r="BC7" s="25">
        <v>345.94</v>
      </c>
      <c r="BD7" s="25">
        <v>252.29</v>
      </c>
      <c r="BE7" s="25">
        <v>1076.55</v>
      </c>
      <c r="BF7" s="25">
        <v>1059.1099999999999</v>
      </c>
      <c r="BG7" s="25">
        <v>1049.49</v>
      </c>
      <c r="BH7" s="25">
        <v>1047.42</v>
      </c>
      <c r="BI7" s="25">
        <v>1018.02</v>
      </c>
      <c r="BJ7" s="25">
        <v>314.87</v>
      </c>
      <c r="BK7" s="25">
        <v>309.27999999999997</v>
      </c>
      <c r="BL7" s="25">
        <v>322.92</v>
      </c>
      <c r="BM7" s="25">
        <v>303.45999999999998</v>
      </c>
      <c r="BN7" s="25">
        <v>386.61</v>
      </c>
      <c r="BO7" s="25">
        <v>268.07</v>
      </c>
      <c r="BP7" s="25">
        <v>69.739999999999995</v>
      </c>
      <c r="BQ7" s="25">
        <v>69.19</v>
      </c>
      <c r="BR7" s="25">
        <v>70.39</v>
      </c>
      <c r="BS7" s="25">
        <v>72.17</v>
      </c>
      <c r="BT7" s="25">
        <v>67.349999999999994</v>
      </c>
      <c r="BU7" s="25">
        <v>103.54</v>
      </c>
      <c r="BV7" s="25">
        <v>103.32</v>
      </c>
      <c r="BW7" s="25">
        <v>100.85</v>
      </c>
      <c r="BX7" s="25">
        <v>103.79</v>
      </c>
      <c r="BY7" s="25">
        <v>93.82</v>
      </c>
      <c r="BZ7" s="25">
        <v>97.47</v>
      </c>
      <c r="CA7" s="25">
        <v>343.39</v>
      </c>
      <c r="CB7" s="25">
        <v>347.38</v>
      </c>
      <c r="CC7" s="25">
        <v>341.02</v>
      </c>
      <c r="CD7" s="25">
        <v>332.97</v>
      </c>
      <c r="CE7" s="25">
        <v>356.12</v>
      </c>
      <c r="CF7" s="25">
        <v>167.46</v>
      </c>
      <c r="CG7" s="25">
        <v>168.56</v>
      </c>
      <c r="CH7" s="25">
        <v>167.1</v>
      </c>
      <c r="CI7" s="25">
        <v>167.86</v>
      </c>
      <c r="CJ7" s="25">
        <v>178.94</v>
      </c>
      <c r="CK7" s="25">
        <v>174.75</v>
      </c>
      <c r="CL7" s="25">
        <v>49.66</v>
      </c>
      <c r="CM7" s="25">
        <v>47.52</v>
      </c>
      <c r="CN7" s="25">
        <v>47.21</v>
      </c>
      <c r="CO7" s="25">
        <v>47.16</v>
      </c>
      <c r="CP7" s="25">
        <v>46.7</v>
      </c>
      <c r="CQ7" s="25">
        <v>59.46</v>
      </c>
      <c r="CR7" s="25">
        <v>59.51</v>
      </c>
      <c r="CS7" s="25">
        <v>59.91</v>
      </c>
      <c r="CT7" s="25">
        <v>59.4</v>
      </c>
      <c r="CU7" s="25">
        <v>59.54</v>
      </c>
      <c r="CV7" s="25">
        <v>59.97</v>
      </c>
      <c r="CW7" s="25">
        <v>74.05</v>
      </c>
      <c r="CX7" s="25">
        <v>75.510000000000005</v>
      </c>
      <c r="CY7" s="25">
        <v>74.72</v>
      </c>
      <c r="CZ7" s="25">
        <v>73.739999999999995</v>
      </c>
      <c r="DA7" s="25">
        <v>73.97</v>
      </c>
      <c r="DB7" s="25">
        <v>87.41</v>
      </c>
      <c r="DC7" s="25">
        <v>87.08</v>
      </c>
      <c r="DD7" s="25">
        <v>87.26</v>
      </c>
      <c r="DE7" s="25">
        <v>87.57</v>
      </c>
      <c r="DF7" s="25">
        <v>83.93</v>
      </c>
      <c r="DG7" s="25">
        <v>89.76</v>
      </c>
      <c r="DH7" s="25">
        <v>32.950000000000003</v>
      </c>
      <c r="DI7" s="25">
        <v>34.729999999999997</v>
      </c>
      <c r="DJ7" s="25">
        <v>36.11</v>
      </c>
      <c r="DK7" s="25">
        <v>37.630000000000003</v>
      </c>
      <c r="DL7" s="25">
        <v>39.4</v>
      </c>
      <c r="DM7" s="25">
        <v>47.62</v>
      </c>
      <c r="DN7" s="25">
        <v>48.55</v>
      </c>
      <c r="DO7" s="25">
        <v>49.2</v>
      </c>
      <c r="DP7" s="25">
        <v>50.01</v>
      </c>
      <c r="DQ7" s="25">
        <v>50.82</v>
      </c>
      <c r="DR7" s="25">
        <v>51.51</v>
      </c>
      <c r="DS7" s="25">
        <v>26.24</v>
      </c>
      <c r="DT7" s="25">
        <v>26.15</v>
      </c>
      <c r="DU7" s="25">
        <v>26.43</v>
      </c>
      <c r="DV7" s="25">
        <v>28.66</v>
      </c>
      <c r="DW7" s="25">
        <v>29.39</v>
      </c>
      <c r="DX7" s="25">
        <v>16.27</v>
      </c>
      <c r="DY7" s="25">
        <v>17.11</v>
      </c>
      <c r="DZ7" s="25">
        <v>18.329999999999998</v>
      </c>
      <c r="EA7" s="25">
        <v>20.27</v>
      </c>
      <c r="EB7" s="25">
        <v>21.16</v>
      </c>
      <c r="EC7" s="25">
        <v>23.75</v>
      </c>
      <c r="ED7" s="25">
        <v>0.63</v>
      </c>
      <c r="EE7" s="25">
        <v>0.63</v>
      </c>
      <c r="EF7" s="25">
        <v>0.54</v>
      </c>
      <c r="EG7" s="25">
        <v>0.61</v>
      </c>
      <c r="EH7" s="25">
        <v>0.39</v>
      </c>
      <c r="EI7" s="25">
        <v>0.63</v>
      </c>
      <c r="EJ7" s="25">
        <v>0.63</v>
      </c>
      <c r="EK7" s="25">
        <v>0.6</v>
      </c>
      <c r="EL7" s="25">
        <v>0.56000000000000005</v>
      </c>
      <c r="EM7" s="25">
        <v>0.48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2024-01-22T10:14:27Z</cp:lastPrinted>
  <dcterms:created xsi:type="dcterms:W3CDTF">2023-12-05T00:52:42Z</dcterms:created>
  <dcterms:modified xsi:type="dcterms:W3CDTF">2024-01-23T04:57:45Z</dcterms:modified>
  <cp:category/>
</cp:coreProperties>
</file>