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8.145.20\gesuidou\下水道課\下水道総務係\経営比較分析表\R5年度（R4年度分）\R6.1.24_提出\"/>
    </mc:Choice>
  </mc:AlternateContent>
  <workbookProtection workbookAlgorithmName="SHA-512" workbookHashValue="xLa/bRPouy2BfTSCr4uGXA+rvMBmqyD9cVD2uRps+84NI7bhmYiDSDIHt/+RIMt72UwVTdj5JT53q20rRPJbHA==" workbookSaltValue="0r4+A7lpfPU9GWd5JP9OI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<sst xmlns="http://schemas.openxmlformats.org/spreadsheetml/2006/main" count="275" uniqueCount="117">
  <si>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</si>
  <si>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</si>
  <si>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</si>
  <si>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</si>
  <si>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</si>
  <si>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</si>
  <si>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</si>
  <si>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</si>
  <si>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</si>
  <si>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</si>
  <si>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</si>
  <si>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</si>
  <si>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</si>
  <si>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</si>
  <si>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</si>
  <si>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</si>
  <si>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</si>
  <si>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</si>
  <si>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</si>
  <si>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</si>
  <si>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</si>
  <si>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</si>
  <si>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</si>
  <si>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</si>
  <si>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</si>
  <si>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</si>
  <si>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</si>
  <si>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</si>
  <si>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</si>
  <si>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</si>
  <si>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</si>
  <si>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</si>
  <si>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</si>
  <si>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</si>
  <si>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</si>
  <si>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</si>
  <si>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</si>
  <si>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</si>
  <si>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</si>
  <si>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</si>
  <si>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</si>
  <si>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</si>
  <si>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</si>
  <si>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</si>
  <si>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</si>
  <si>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</si>
  <si>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</si>
  <si>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</si>
  <si>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</si>
  <si>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</si>
  <si>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</si>
  <si>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</si>
  <si>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</si>
  <si>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</si>
  <si>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</si>
  <si>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</si>
  <si>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</si>
  <si>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</si>
  <si>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</si>
  <si>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</si>
  <si>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</si>
  <si>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</si>
  <si>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</si>
  <si>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</si>
  <si>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</si>
  <si>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</si>
  <si>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</si>
  <si>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</si>
  <si>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</si>
  <si>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</si>
  <si>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</si>
  <si>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</si>
  <si>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</si>
  <si>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</si>
  <si>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</si>
  <si>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</si>
  <si>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</si>
  <si>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</si>
  <si>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</si>
  <si>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</si>
  <si>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</si>
  <si>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</si>
  <si>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</si>
  <si>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</si>
  <si>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</si>
  <si>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</si>
  <si>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</si>
  <si>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</si>
  <si>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</si>
  <si>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</si>
  <si>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</si>
  <si>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</si>
  <si>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</si>
  <si>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</si>
  <si>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</si>
  <si>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</si>
  <si>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</si>
  <si>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</si>
  <si>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</si>
  <si>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</si>
  <si>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</si>
  <si>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</si>
  <si>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</si>
  <si>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</si>
  <si>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</si>
  <si>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</si>
  <si>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</si>
  <si>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</si>
  <si>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</si>
  <si>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</si>
  <si>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</si>
  <si>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</si>
  <si>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</si>
  <si>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</si>
  <si>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①有形固定資産減価償却率は会計移行後間もないため、平均より低くなっているが、機械設備等で修理しながら利用している資産もある。
②③管渠については当面は更新の必要はないが、令和４年度において耐震診断調査を実施している。
　今後は施設及び管渠の老朽化に備え、ストックマネジメント等の改築・更新の財源確保が必要になる。</t>
    <rPh sb="13" eb="18">
      <t>カイケイイコウゴ</t>
    </rPh>
    <rPh sb="18" eb="19">
      <t>マ</t>
    </rPh>
    <rPh sb="85" eb="87">
      <t>レイワ</t>
    </rPh>
    <rPh sb="88" eb="90">
      <t>ネンド</t>
    </rPh>
    <rPh sb="101" eb="103">
      <t>ジッシ</t>
    </rPh>
    <phoneticPr fontId="4"/>
  </si>
  <si>
    <t>①経常収支比率は100％を超えており、②累積欠損金は生じていないため経営状態は健全である。
③流動比率は100％を下回っているが、これは流動負債に含まれる企業債元金や流域下水道の起債償還負担金が大きいためである。
④企業債残高対事業規模比率が大きく低下したのは、一般会計が負担する額を反映したためである。なお、建設事業規模を抑制していることから年々減少していく見込みとなっている。
⑤経費回収率は類似団体平均より高いものの100％を切っている状況にある。これは、収益に占める一般会計繰入金の割合が高く、費用を賄えるだけの料金収入を確保できていない状況を示しており、施設の維持管理や将来の更新費用に充てる財源の見通しが厳しい状況にあることを示している。安定した収入確保のため、必要に応じて使用料金の見直しに向けた検討を進める必要がある。
⑥汚水処理原価は類似団体平均よりも高額となっており、施設の維持管理費の削減に向けた取組みが必要である。
⑦施設利用率は類似団体平均よりも低く、施設の規模や処理能力を満たしていない状況にあることから、汚水処理量の増加に結びつく施策の取組みが必要である。
⑧水洗化率は同規模の平均を大きく下回っており、安定的な経営維持のためにも、更なる向上に向けた取組みが必要である。</t>
    <rPh sb="34" eb="38">
      <t>ケイエイジョウタイ</t>
    </rPh>
    <phoneticPr fontId="4"/>
  </si>
  <si>
    <t>令和２年４月１日より企業会計へ移行しました。
　公共下水道事業では国府川処理区と両津処理区の２地区を運営しています。
　今後の改善に向けた取組みとしては、整備計画区域の見直しによる整備費用の縮減やストックマネジメント計画により計画的・効率的な施設更新を図ることで費用を抑制し、あわせて水洗化率の向上による収益の増加対策に取り組み、下水道事業の健全経営に努めながら安定した汚水処理サービスの提供を目指します。
　また、雨水対策による管渠整備や地震対策による避難所へのマンホールトイレ整備等を進めていきます。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</si>
</sst>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0.72</c:v>
                </c:pt>
                <c:pt idx="3">
                  <c:v>0.72</c:v>
                </c:pt>
                <c:pt idx="4" formatCode="#,##0.00;&quot;△&quot;#,##0.00">
                  <c:v>0</c:v>
                </c:pt>
              </c:numCache>
            </c:numRef>
          </c:val>
          <c:extLst>
            <c:ext xmlns:c16="http://schemas.microsoft.com/office/drawing/2014/chart" uri="{C3380CC4-5D6E-409C-BE32-E72D297353CC}">
              <c16:uniqueId val="{00000000-0E84-49AB-9FC9-859D94CF3AB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0.32</c:v>
                </c:pt>
                <c:pt idx="3">
                  <c:v>0.1</c:v>
                </c:pt>
                <c:pt idx="4">
                  <c:v>0.09</c:v>
                </c:pt>
              </c:numCache>
            </c:numRef>
          </c:val>
          <c:smooth val="0"/>
          <c:extLst>
            <c:ext xmlns:c16="http://schemas.microsoft.com/office/drawing/2014/chart" uri="{C3380CC4-5D6E-409C-BE32-E72D297353CC}">
              <c16:uniqueId val="{00000001-0E84-49AB-9FC9-859D94CF3AB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36.19</c:v>
                </c:pt>
                <c:pt idx="3">
                  <c:v>37.049999999999997</c:v>
                </c:pt>
                <c:pt idx="4">
                  <c:v>36.07</c:v>
                </c:pt>
              </c:numCache>
            </c:numRef>
          </c:val>
          <c:extLst>
            <c:ext xmlns:c16="http://schemas.microsoft.com/office/drawing/2014/chart" uri="{C3380CC4-5D6E-409C-BE32-E72D297353CC}">
              <c16:uniqueId val="{00000000-3DBE-4784-ADA9-51358F51F54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49.47</c:v>
                </c:pt>
                <c:pt idx="3">
                  <c:v>48.19</c:v>
                </c:pt>
                <c:pt idx="4">
                  <c:v>47.32</c:v>
                </c:pt>
              </c:numCache>
            </c:numRef>
          </c:val>
          <c:smooth val="0"/>
          <c:extLst>
            <c:ext xmlns:c16="http://schemas.microsoft.com/office/drawing/2014/chart" uri="{C3380CC4-5D6E-409C-BE32-E72D297353CC}">
              <c16:uniqueId val="{00000001-3DBE-4784-ADA9-51358F51F54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65.66</c:v>
                </c:pt>
                <c:pt idx="3">
                  <c:v>66.06</c:v>
                </c:pt>
                <c:pt idx="4">
                  <c:v>67.39</c:v>
                </c:pt>
              </c:numCache>
            </c:numRef>
          </c:val>
          <c:extLst>
            <c:ext xmlns:c16="http://schemas.microsoft.com/office/drawing/2014/chart" uri="{C3380CC4-5D6E-409C-BE32-E72D297353CC}">
              <c16:uniqueId val="{00000000-D811-4639-A740-87A97B0B310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82.06</c:v>
                </c:pt>
                <c:pt idx="3">
                  <c:v>82.26</c:v>
                </c:pt>
                <c:pt idx="4">
                  <c:v>81.33</c:v>
                </c:pt>
              </c:numCache>
            </c:numRef>
          </c:val>
          <c:smooth val="0"/>
          <c:extLst>
            <c:ext xmlns:c16="http://schemas.microsoft.com/office/drawing/2014/chart" uri="{C3380CC4-5D6E-409C-BE32-E72D297353CC}">
              <c16:uniqueId val="{00000001-D811-4639-A740-87A97B0B310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100.99</c:v>
                </c:pt>
                <c:pt idx="3">
                  <c:v>100.41</c:v>
                </c:pt>
                <c:pt idx="4">
                  <c:v>100.77</c:v>
                </c:pt>
              </c:numCache>
            </c:numRef>
          </c:val>
          <c:extLst>
            <c:ext xmlns:c16="http://schemas.microsoft.com/office/drawing/2014/chart" uri="{C3380CC4-5D6E-409C-BE32-E72D297353CC}">
              <c16:uniqueId val="{00000000-9AD7-4B42-B5B3-23D5DF1D664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107.81</c:v>
                </c:pt>
                <c:pt idx="3">
                  <c:v>107.54</c:v>
                </c:pt>
                <c:pt idx="4">
                  <c:v>107.19</c:v>
                </c:pt>
              </c:numCache>
            </c:numRef>
          </c:val>
          <c:smooth val="0"/>
          <c:extLst>
            <c:ext xmlns:c16="http://schemas.microsoft.com/office/drawing/2014/chart" uri="{C3380CC4-5D6E-409C-BE32-E72D297353CC}">
              <c16:uniqueId val="{00000001-9AD7-4B42-B5B3-23D5DF1D664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3.48</c:v>
                </c:pt>
                <c:pt idx="3">
                  <c:v>6.87</c:v>
                </c:pt>
                <c:pt idx="4">
                  <c:v>9.9499999999999993</c:v>
                </c:pt>
              </c:numCache>
            </c:numRef>
          </c:val>
          <c:extLst>
            <c:ext xmlns:c16="http://schemas.microsoft.com/office/drawing/2014/chart" uri="{C3380CC4-5D6E-409C-BE32-E72D297353CC}">
              <c16:uniqueId val="{00000000-8EEF-4C0E-AC8B-4E4ACC9B57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19.93</c:v>
                </c:pt>
                <c:pt idx="3">
                  <c:v>21.94</c:v>
                </c:pt>
                <c:pt idx="4">
                  <c:v>22.89</c:v>
                </c:pt>
              </c:numCache>
            </c:numRef>
          </c:val>
          <c:smooth val="0"/>
          <c:extLst>
            <c:ext xmlns:c16="http://schemas.microsoft.com/office/drawing/2014/chart" uri="{C3380CC4-5D6E-409C-BE32-E72D297353CC}">
              <c16:uniqueId val="{00000001-8EEF-4C0E-AC8B-4E4ACC9B57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F59-46C1-8E27-C72CA8D829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F59-46C1-8E27-C72CA8D829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8C7-47C3-8E4A-AE5C06486A6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18.2</c:v>
                </c:pt>
                <c:pt idx="3">
                  <c:v>19.059999999999999</c:v>
                </c:pt>
                <c:pt idx="4">
                  <c:v>31.07</c:v>
                </c:pt>
              </c:numCache>
            </c:numRef>
          </c:val>
          <c:smooth val="0"/>
          <c:extLst>
            <c:ext xmlns:c16="http://schemas.microsoft.com/office/drawing/2014/chart" uri="{C3380CC4-5D6E-409C-BE32-E72D297353CC}">
              <c16:uniqueId val="{00000001-78C7-47C3-8E4A-AE5C06486A6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29.99</c:v>
                </c:pt>
                <c:pt idx="3">
                  <c:v>31.94</c:v>
                </c:pt>
                <c:pt idx="4">
                  <c:v>37.159999999999997</c:v>
                </c:pt>
              </c:numCache>
            </c:numRef>
          </c:val>
          <c:extLst>
            <c:ext xmlns:c16="http://schemas.microsoft.com/office/drawing/2014/chart" uri="{C3380CC4-5D6E-409C-BE32-E72D297353CC}">
              <c16:uniqueId val="{00000000-A215-4484-8C9C-CE57168CBE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48.56</c:v>
                </c:pt>
                <c:pt idx="3">
                  <c:v>47.58</c:v>
                </c:pt>
                <c:pt idx="4">
                  <c:v>51.09</c:v>
                </c:pt>
              </c:numCache>
            </c:numRef>
          </c:val>
          <c:smooth val="0"/>
          <c:extLst>
            <c:ext xmlns:c16="http://schemas.microsoft.com/office/drawing/2014/chart" uri="{C3380CC4-5D6E-409C-BE32-E72D297353CC}">
              <c16:uniqueId val="{00000001-A215-4484-8C9C-CE57168CBE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2842.11</c:v>
                </c:pt>
                <c:pt idx="3">
                  <c:v>2770.6</c:v>
                </c:pt>
                <c:pt idx="4">
                  <c:v>1268.95</c:v>
                </c:pt>
              </c:numCache>
            </c:numRef>
          </c:val>
          <c:extLst>
            <c:ext xmlns:c16="http://schemas.microsoft.com/office/drawing/2014/chart" uri="{C3380CC4-5D6E-409C-BE32-E72D297353CC}">
              <c16:uniqueId val="{00000000-F21C-46F6-BE29-268B6FCCB4D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1245.0999999999999</c:v>
                </c:pt>
                <c:pt idx="3">
                  <c:v>1108.8</c:v>
                </c:pt>
                <c:pt idx="4">
                  <c:v>1194.56</c:v>
                </c:pt>
              </c:numCache>
            </c:numRef>
          </c:val>
          <c:smooth val="0"/>
          <c:extLst>
            <c:ext xmlns:c16="http://schemas.microsoft.com/office/drawing/2014/chart" uri="{C3380CC4-5D6E-409C-BE32-E72D297353CC}">
              <c16:uniqueId val="{00000001-F21C-46F6-BE29-268B6FCCB4D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85.89</c:v>
                </c:pt>
                <c:pt idx="3">
                  <c:v>81.260000000000005</c:v>
                </c:pt>
                <c:pt idx="4">
                  <c:v>81.09</c:v>
                </c:pt>
              </c:numCache>
            </c:numRef>
          </c:val>
          <c:extLst>
            <c:ext xmlns:c16="http://schemas.microsoft.com/office/drawing/2014/chart" uri="{C3380CC4-5D6E-409C-BE32-E72D297353CC}">
              <c16:uniqueId val="{00000000-AD80-4349-A561-B3E508D4800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79.77</c:v>
                </c:pt>
                <c:pt idx="3">
                  <c:v>79.63</c:v>
                </c:pt>
                <c:pt idx="4">
                  <c:v>76.78</c:v>
                </c:pt>
              </c:numCache>
            </c:numRef>
          </c:val>
          <c:smooth val="0"/>
          <c:extLst>
            <c:ext xmlns:c16="http://schemas.microsoft.com/office/drawing/2014/chart" uri="{C3380CC4-5D6E-409C-BE32-E72D297353CC}">
              <c16:uniqueId val="{00000001-AD80-4349-A561-B3E508D4800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251</c:v>
                </c:pt>
                <c:pt idx="3">
                  <c:v>265.83</c:v>
                </c:pt>
                <c:pt idx="4">
                  <c:v>267.37</c:v>
                </c:pt>
              </c:numCache>
            </c:numRef>
          </c:val>
          <c:extLst>
            <c:ext xmlns:c16="http://schemas.microsoft.com/office/drawing/2014/chart" uri="{C3380CC4-5D6E-409C-BE32-E72D297353CC}">
              <c16:uniqueId val="{00000000-E35F-4E58-9809-49DB0980057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214.56</c:v>
                </c:pt>
                <c:pt idx="3">
                  <c:v>213.66</c:v>
                </c:pt>
                <c:pt idx="4">
                  <c:v>224.31</c:v>
                </c:pt>
              </c:numCache>
            </c:numRef>
          </c:val>
          <c:smooth val="0"/>
          <c:extLst>
            <c:ext xmlns:c16="http://schemas.microsoft.com/office/drawing/2014/chart" uri="{C3380CC4-5D6E-409C-BE32-E72D297353CC}">
              <c16:uniqueId val="{00000001-E35F-4E58-9809-49DB0980057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K40"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新潟県　佐渡市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55">
        <f>データ!S6</f>
        <v>50651</v>
      </c>
      <c r="AM8" s="55"/>
      <c r="AN8" s="55"/>
      <c r="AO8" s="55"/>
      <c r="AP8" s="55"/>
      <c r="AQ8" s="55"/>
      <c r="AR8" s="55"/>
      <c r="AS8" s="55"/>
      <c r="AT8" s="54">
        <f>データ!T6</f>
        <v>855.68</v>
      </c>
      <c r="AU8" s="54"/>
      <c r="AV8" s="54"/>
      <c r="AW8" s="54"/>
      <c r="AX8" s="54"/>
      <c r="AY8" s="54"/>
      <c r="AZ8" s="54"/>
      <c r="BA8" s="54"/>
      <c r="BB8" s="54">
        <f>データ!U6</f>
        <v>59.19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67.260000000000005</v>
      </c>
      <c r="J10" s="54"/>
      <c r="K10" s="54"/>
      <c r="L10" s="54"/>
      <c r="M10" s="54"/>
      <c r="N10" s="54"/>
      <c r="O10" s="54"/>
      <c r="P10" s="54">
        <f>データ!P6</f>
        <v>54.06</v>
      </c>
      <c r="Q10" s="54"/>
      <c r="R10" s="54"/>
      <c r="S10" s="54"/>
      <c r="T10" s="54"/>
      <c r="U10" s="54"/>
      <c r="V10" s="54"/>
      <c r="W10" s="54">
        <f>データ!Q6</f>
        <v>94.27</v>
      </c>
      <c r="X10" s="54"/>
      <c r="Y10" s="54"/>
      <c r="Z10" s="54"/>
      <c r="AA10" s="54"/>
      <c r="AB10" s="54"/>
      <c r="AC10" s="54"/>
      <c r="AD10" s="55">
        <f>データ!R6</f>
        <v>4284</v>
      </c>
      <c r="AE10" s="55"/>
      <c r="AF10" s="55"/>
      <c r="AG10" s="55"/>
      <c r="AH10" s="55"/>
      <c r="AI10" s="55"/>
      <c r="AJ10" s="55"/>
      <c r="AK10" s="2"/>
      <c r="AL10" s="55">
        <f>データ!V6</f>
        <v>26999</v>
      </c>
      <c r="AM10" s="55"/>
      <c r="AN10" s="55"/>
      <c r="AO10" s="55"/>
      <c r="AP10" s="55"/>
      <c r="AQ10" s="55"/>
      <c r="AR10" s="55"/>
      <c r="AS10" s="55"/>
      <c r="AT10" s="54">
        <f>データ!W6</f>
        <v>16.18</v>
      </c>
      <c r="AU10" s="54"/>
      <c r="AV10" s="54"/>
      <c r="AW10" s="54"/>
      <c r="AX10" s="54"/>
      <c r="AY10" s="54"/>
      <c r="AZ10" s="54"/>
      <c r="BA10" s="54"/>
      <c r="BB10" s="54">
        <f>データ!X6</f>
        <v>1668.67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UMNn+xdhmjBfiiSnGRVEnYhtDA3T4Zf1dyFMtMWaVgmrAr+puC4w7j/8YM8i8TGu1D18s7B1vhnHsf+zOITOg==" saltValue="cMSPf74TUYNGK4Iq4+bz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152242</v>
      </c>
      <c r="D6" s="19">
        <f t="shared" si="3"/>
        <v>46</v>
      </c>
      <c r="E6" s="19">
        <f t="shared" si="3"/>
        <v>17</v>
      </c>
      <c r="F6" s="19">
        <f t="shared" si="3"/>
        <v>1</v>
      </c>
      <c r="G6" s="19">
        <f t="shared" si="3"/>
        <v>0</v>
      </c>
      <c r="H6" s="19" t="str">
        <f t="shared" si="3"/>
        <v>新潟県　佐渡市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67.260000000000005</v>
      </c>
      <c r="P6" s="20">
        <f t="shared" si="3"/>
        <v>54.06</v>
      </c>
      <c r="Q6" s="20">
        <f t="shared" si="3"/>
        <v>94.27</v>
      </c>
      <c r="R6" s="20">
        <f t="shared" si="3"/>
        <v>4284</v>
      </c>
      <c r="S6" s="20">
        <f t="shared" si="3"/>
        <v>50651</v>
      </c>
      <c r="T6" s="20">
        <f t="shared" si="3"/>
        <v>855.68</v>
      </c>
      <c r="U6" s="20">
        <f t="shared" si="3"/>
        <v>59.19</v>
      </c>
      <c r="V6" s="20">
        <f t="shared" si="3"/>
        <v>26999</v>
      </c>
      <c r="W6" s="20">
        <f t="shared" si="3"/>
        <v>16.18</v>
      </c>
      <c r="X6" s="20">
        <f t="shared" si="3"/>
        <v>1668.67</v>
      </c>
      <c r="Y6" s="21" t="str">
        <f>IF(Y7="",NA(),Y7)</f>
        <v>-</v>
      </c>
      <c r="Z6" s="21" t="str">
        <f t="shared" ref="Z6:AH6" si="4">IF(Z7="",NA(),Z7)</f>
        <v>-</v>
      </c>
      <c r="AA6" s="21">
        <f t="shared" si="4"/>
        <v>100.99</v>
      </c>
      <c r="AB6" s="21">
        <f t="shared" si="4"/>
        <v>100.41</v>
      </c>
      <c r="AC6" s="21">
        <f t="shared" si="4"/>
        <v>100.77</v>
      </c>
      <c r="AD6" s="21" t="str">
        <f t="shared" si="4"/>
        <v>-</v>
      </c>
      <c r="AE6" s="21" t="str">
        <f t="shared" si="4"/>
        <v>-</v>
      </c>
      <c r="AF6" s="21">
        <f t="shared" si="4"/>
        <v>107.81</v>
      </c>
      <c r="AG6" s="21">
        <f t="shared" si="4"/>
        <v>107.54</v>
      </c>
      <c r="AH6" s="21">
        <f t="shared" si="4"/>
        <v>107.19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18.2</v>
      </c>
      <c r="AR6" s="21">
        <f t="shared" si="5"/>
        <v>19.059999999999999</v>
      </c>
      <c r="AS6" s="21">
        <f t="shared" si="5"/>
        <v>31.07</v>
      </c>
      <c r="AT6" s="20" t="str">
        <f>IF(AT7="","",IF(AT7="-","【-】","【"&amp;SUBSTITUTE(TEXT(AT7,"#,##0.00"),"-","△")&amp;"】"))</f>
        <v>【3.15】</v>
      </c>
      <c r="AU6" s="21" t="str">
        <f>IF(AU7="",NA(),AU7)</f>
        <v>-</v>
      </c>
      <c r="AV6" s="21" t="str">
        <f t="shared" ref="AV6:BD6" si="6">IF(AV7="",NA(),AV7)</f>
        <v>-</v>
      </c>
      <c r="AW6" s="21">
        <f t="shared" si="6"/>
        <v>29.99</v>
      </c>
      <c r="AX6" s="21">
        <f t="shared" si="6"/>
        <v>31.94</v>
      </c>
      <c r="AY6" s="21">
        <f t="shared" si="6"/>
        <v>37.159999999999997</v>
      </c>
      <c r="AZ6" s="21" t="str">
        <f t="shared" si="6"/>
        <v>-</v>
      </c>
      <c r="BA6" s="21" t="str">
        <f t="shared" si="6"/>
        <v>-</v>
      </c>
      <c r="BB6" s="21">
        <f t="shared" si="6"/>
        <v>48.56</v>
      </c>
      <c r="BC6" s="21">
        <f t="shared" si="6"/>
        <v>47.58</v>
      </c>
      <c r="BD6" s="21">
        <f t="shared" si="6"/>
        <v>51.09</v>
      </c>
      <c r="BE6" s="20" t="str">
        <f>IF(BE7="","",IF(BE7="-","【-】","【"&amp;SUBSTITUTE(TEXT(BE7,"#,##0.00"),"-","△")&amp;"】"))</f>
        <v>【73.44】</v>
      </c>
      <c r="BF6" s="21" t="str">
        <f>IF(BF7="",NA(),BF7)</f>
        <v>-</v>
      </c>
      <c r="BG6" s="21" t="str">
        <f t="shared" ref="BG6:BO6" si="7">IF(BG7="",NA(),BG7)</f>
        <v>-</v>
      </c>
      <c r="BH6" s="21">
        <f t="shared" si="7"/>
        <v>2842.11</v>
      </c>
      <c r="BI6" s="21">
        <f t="shared" si="7"/>
        <v>2770.6</v>
      </c>
      <c r="BJ6" s="21">
        <f t="shared" si="7"/>
        <v>1268.95</v>
      </c>
      <c r="BK6" s="21" t="str">
        <f t="shared" si="7"/>
        <v>-</v>
      </c>
      <c r="BL6" s="21" t="str">
        <f t="shared" si="7"/>
        <v>-</v>
      </c>
      <c r="BM6" s="21">
        <f t="shared" si="7"/>
        <v>1245.0999999999999</v>
      </c>
      <c r="BN6" s="21">
        <f t="shared" si="7"/>
        <v>1108.8</v>
      </c>
      <c r="BO6" s="21">
        <f t="shared" si="7"/>
        <v>1194.56</v>
      </c>
      <c r="BP6" s="20" t="str">
        <f>IF(BP7="","",IF(BP7="-","【-】","【"&amp;SUBSTITUTE(TEXT(BP7,"#,##0.00"),"-","△")&amp;"】"))</f>
        <v>【652.82】</v>
      </c>
      <c r="BQ6" s="21" t="str">
        <f>IF(BQ7="",NA(),BQ7)</f>
        <v>-</v>
      </c>
      <c r="BR6" s="21" t="str">
        <f t="shared" ref="BR6:BZ6" si="8">IF(BR7="",NA(),BR7)</f>
        <v>-</v>
      </c>
      <c r="BS6" s="21">
        <f t="shared" si="8"/>
        <v>85.89</v>
      </c>
      <c r="BT6" s="21">
        <f t="shared" si="8"/>
        <v>81.260000000000005</v>
      </c>
      <c r="BU6" s="21">
        <f t="shared" si="8"/>
        <v>81.09</v>
      </c>
      <c r="BV6" s="21" t="str">
        <f t="shared" si="8"/>
        <v>-</v>
      </c>
      <c r="BW6" s="21" t="str">
        <f t="shared" si="8"/>
        <v>-</v>
      </c>
      <c r="BX6" s="21">
        <f t="shared" si="8"/>
        <v>79.77</v>
      </c>
      <c r="BY6" s="21">
        <f t="shared" si="8"/>
        <v>79.63</v>
      </c>
      <c r="BZ6" s="21">
        <f t="shared" si="8"/>
        <v>76.78</v>
      </c>
      <c r="CA6" s="20" t="str">
        <f>IF(CA7="","",IF(CA7="-","【-】","【"&amp;SUBSTITUTE(TEXT(CA7,"#,##0.00"),"-","△")&amp;"】"))</f>
        <v>【97.61】</v>
      </c>
      <c r="CB6" s="21" t="str">
        <f>IF(CB7="",NA(),CB7)</f>
        <v>-</v>
      </c>
      <c r="CC6" s="21" t="str">
        <f t="shared" ref="CC6:CK6" si="9">IF(CC7="",NA(),CC7)</f>
        <v>-</v>
      </c>
      <c r="CD6" s="21">
        <f t="shared" si="9"/>
        <v>251</v>
      </c>
      <c r="CE6" s="21">
        <f t="shared" si="9"/>
        <v>265.83</v>
      </c>
      <c r="CF6" s="21">
        <f t="shared" si="9"/>
        <v>267.37</v>
      </c>
      <c r="CG6" s="21" t="str">
        <f t="shared" si="9"/>
        <v>-</v>
      </c>
      <c r="CH6" s="21" t="str">
        <f t="shared" si="9"/>
        <v>-</v>
      </c>
      <c r="CI6" s="21">
        <f t="shared" si="9"/>
        <v>214.56</v>
      </c>
      <c r="CJ6" s="21">
        <f t="shared" si="9"/>
        <v>213.66</v>
      </c>
      <c r="CK6" s="21">
        <f t="shared" si="9"/>
        <v>224.31</v>
      </c>
      <c r="CL6" s="20" t="str">
        <f>IF(CL7="","",IF(CL7="-","【-】","【"&amp;SUBSTITUTE(TEXT(CL7,"#,##0.00"),"-","△")&amp;"】"))</f>
        <v>【138.29】</v>
      </c>
      <c r="CM6" s="21" t="str">
        <f>IF(CM7="",NA(),CM7)</f>
        <v>-</v>
      </c>
      <c r="CN6" s="21" t="str">
        <f t="shared" ref="CN6:CV6" si="10">IF(CN7="",NA(),CN7)</f>
        <v>-</v>
      </c>
      <c r="CO6" s="21">
        <f t="shared" si="10"/>
        <v>36.19</v>
      </c>
      <c r="CP6" s="21">
        <f t="shared" si="10"/>
        <v>37.049999999999997</v>
      </c>
      <c r="CQ6" s="21">
        <f t="shared" si="10"/>
        <v>36.07</v>
      </c>
      <c r="CR6" s="21" t="str">
        <f t="shared" si="10"/>
        <v>-</v>
      </c>
      <c r="CS6" s="21" t="str">
        <f t="shared" si="10"/>
        <v>-</v>
      </c>
      <c r="CT6" s="21">
        <f t="shared" si="10"/>
        <v>49.47</v>
      </c>
      <c r="CU6" s="21">
        <f t="shared" si="10"/>
        <v>48.19</v>
      </c>
      <c r="CV6" s="21">
        <f t="shared" si="10"/>
        <v>47.32</v>
      </c>
      <c r="CW6" s="20" t="str">
        <f>IF(CW7="","",IF(CW7="-","【-】","【"&amp;SUBSTITUTE(TEXT(CW7,"#,##0.00"),"-","△")&amp;"】"))</f>
        <v>【59.10】</v>
      </c>
      <c r="CX6" s="21" t="str">
        <f>IF(CX7="",NA(),CX7)</f>
        <v>-</v>
      </c>
      <c r="CY6" s="21" t="str">
        <f t="shared" ref="CY6:DG6" si="11">IF(CY7="",NA(),CY7)</f>
        <v>-</v>
      </c>
      <c r="CZ6" s="21">
        <f t="shared" si="11"/>
        <v>65.66</v>
      </c>
      <c r="DA6" s="21">
        <f t="shared" si="11"/>
        <v>66.06</v>
      </c>
      <c r="DB6" s="21">
        <f t="shared" si="11"/>
        <v>67.39</v>
      </c>
      <c r="DC6" s="21" t="str">
        <f t="shared" si="11"/>
        <v>-</v>
      </c>
      <c r="DD6" s="21" t="str">
        <f t="shared" si="11"/>
        <v>-</v>
      </c>
      <c r="DE6" s="21">
        <f t="shared" si="11"/>
        <v>82.06</v>
      </c>
      <c r="DF6" s="21">
        <f t="shared" si="11"/>
        <v>82.26</v>
      </c>
      <c r="DG6" s="21">
        <f t="shared" si="11"/>
        <v>81.33</v>
      </c>
      <c r="DH6" s="20" t="str">
        <f>IF(DH7="","",IF(DH7="-","【-】","【"&amp;SUBSTITUTE(TEXT(DH7,"#,##0.00"),"-","△")&amp;"】"))</f>
        <v>【95.82】</v>
      </c>
      <c r="DI6" s="21" t="str">
        <f>IF(DI7="",NA(),DI7)</f>
        <v>-</v>
      </c>
      <c r="DJ6" s="21" t="str">
        <f t="shared" ref="DJ6:DR6" si="12">IF(DJ7="",NA(),DJ7)</f>
        <v>-</v>
      </c>
      <c r="DK6" s="21">
        <f t="shared" si="12"/>
        <v>3.48</v>
      </c>
      <c r="DL6" s="21">
        <f t="shared" si="12"/>
        <v>6.87</v>
      </c>
      <c r="DM6" s="21">
        <f t="shared" si="12"/>
        <v>9.9499999999999993</v>
      </c>
      <c r="DN6" s="21" t="str">
        <f t="shared" si="12"/>
        <v>-</v>
      </c>
      <c r="DO6" s="21" t="str">
        <f t="shared" si="12"/>
        <v>-</v>
      </c>
      <c r="DP6" s="21">
        <f t="shared" si="12"/>
        <v>19.93</v>
      </c>
      <c r="DQ6" s="21">
        <f t="shared" si="12"/>
        <v>21.94</v>
      </c>
      <c r="DR6" s="21">
        <f t="shared" si="12"/>
        <v>22.89</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【7.62】</v>
      </c>
      <c r="EE6" s="21" t="str">
        <f>IF(EE7="",NA(),EE7)</f>
        <v>-</v>
      </c>
      <c r="EF6" s="21" t="str">
        <f t="shared" ref="EF6:EN6" si="14">IF(EF7="",NA(),EF7)</f>
        <v>-</v>
      </c>
      <c r="EG6" s="21">
        <f t="shared" si="14"/>
        <v>0.72</v>
      </c>
      <c r="EH6" s="21">
        <f t="shared" si="14"/>
        <v>0.72</v>
      </c>
      <c r="EI6" s="20">
        <f t="shared" si="14"/>
        <v>0</v>
      </c>
      <c r="EJ6" s="21" t="str">
        <f t="shared" si="14"/>
        <v>-</v>
      </c>
      <c r="EK6" s="21" t="str">
        <f t="shared" si="14"/>
        <v>-</v>
      </c>
      <c r="EL6" s="21">
        <f t="shared" si="14"/>
        <v>0.32</v>
      </c>
      <c r="EM6" s="21">
        <f t="shared" si="14"/>
        <v>0.1</v>
      </c>
      <c r="EN6" s="21">
        <f t="shared" si="14"/>
        <v>0.09</v>
      </c>
      <c r="EO6" s="20" t="str">
        <f>IF(EO7="","",IF(EO7="-","【-】","【"&amp;SUBSTITUTE(TEXT(EO7,"#,##0.00"),"-","△")&amp;"】"))</f>
        <v>【0.23】</v>
      </c>
    </row>
    <row r="7" spans="1:148" s="22" customFormat="1" x14ac:dyDescent="0.2">
      <c r="A7" s="14"/>
      <c r="B7" s="23">
        <v>2022</v>
      </c>
      <c r="C7" s="23">
        <v>152242</v>
      </c>
      <c r="D7" s="23">
        <v>46</v>
      </c>
      <c r="E7" s="23">
        <v>17</v>
      </c>
      <c r="F7" s="23">
        <v>1</v>
      </c>
      <c r="G7" s="23">
        <v>0</v>
      </c>
      <c r="H7" s="23" t="s">
        <v>96</v>
      </c>
      <c r="I7" s="23" t="s">
        <v>97</v>
      </c>
      <c r="J7" s="23" t="s">
        <v>98</v>
      </c>
      <c r="K7" s="23" t="s">
        <v>99</v>
      </c>
      <c r="L7" s="23" t="s">
        <v>100</v>
      </c>
      <c r="M7" s="23" t="s">
        <v>101</v>
      </c>
      <c r="N7" s="24" t="s">
        <v>102</v>
      </c>
      <c r="O7" s="24">
        <v>67.260000000000005</v>
      </c>
      <c r="P7" s="24">
        <v>54.06</v>
      </c>
      <c r="Q7" s="24">
        <v>94.27</v>
      </c>
      <c r="R7" s="24">
        <v>4284</v>
      </c>
      <c r="S7" s="24">
        <v>50651</v>
      </c>
      <c r="T7" s="24">
        <v>855.68</v>
      </c>
      <c r="U7" s="24">
        <v>59.19</v>
      </c>
      <c r="V7" s="24">
        <v>26999</v>
      </c>
      <c r="W7" s="24">
        <v>16.18</v>
      </c>
      <c r="X7" s="24">
        <v>1668.67</v>
      </c>
      <c r="Y7" s="24" t="s">
        <v>102</v>
      </c>
      <c r="Z7" s="24" t="s">
        <v>102</v>
      </c>
      <c r="AA7" s="24">
        <v>100.99</v>
      </c>
      <c r="AB7" s="24">
        <v>100.41</v>
      </c>
      <c r="AC7" s="24">
        <v>100.77</v>
      </c>
      <c r="AD7" s="24" t="s">
        <v>102</v>
      </c>
      <c r="AE7" s="24" t="s">
        <v>102</v>
      </c>
      <c r="AF7" s="24">
        <v>107.81</v>
      </c>
      <c r="AG7" s="24">
        <v>107.54</v>
      </c>
      <c r="AH7" s="24">
        <v>107.19</v>
      </c>
      <c r="AI7" s="24">
        <v>106.11</v>
      </c>
      <c r="AJ7" s="24" t="s">
        <v>102</v>
      </c>
      <c r="AK7" s="24" t="s">
        <v>102</v>
      </c>
      <c r="AL7" s="24">
        <v>0</v>
      </c>
      <c r="AM7" s="24">
        <v>0</v>
      </c>
      <c r="AN7" s="24">
        <v>0</v>
      </c>
      <c r="AO7" s="24" t="s">
        <v>102</v>
      </c>
      <c r="AP7" s="24" t="s">
        <v>102</v>
      </c>
      <c r="AQ7" s="24">
        <v>18.2</v>
      </c>
      <c r="AR7" s="24">
        <v>19.059999999999999</v>
      </c>
      <c r="AS7" s="24">
        <v>31.07</v>
      </c>
      <c r="AT7" s="24">
        <v>3.15</v>
      </c>
      <c r="AU7" s="24" t="s">
        <v>102</v>
      </c>
      <c r="AV7" s="24" t="s">
        <v>102</v>
      </c>
      <c r="AW7" s="24">
        <v>29.99</v>
      </c>
      <c r="AX7" s="24">
        <v>31.94</v>
      </c>
      <c r="AY7" s="24">
        <v>37.159999999999997</v>
      </c>
      <c r="AZ7" s="24" t="s">
        <v>102</v>
      </c>
      <c r="BA7" s="24" t="s">
        <v>102</v>
      </c>
      <c r="BB7" s="24">
        <v>48.56</v>
      </c>
      <c r="BC7" s="24">
        <v>47.58</v>
      </c>
      <c r="BD7" s="24">
        <v>51.09</v>
      </c>
      <c r="BE7" s="24">
        <v>73.44</v>
      </c>
      <c r="BF7" s="24" t="s">
        <v>102</v>
      </c>
      <c r="BG7" s="24" t="s">
        <v>102</v>
      </c>
      <c r="BH7" s="24">
        <v>2842.11</v>
      </c>
      <c r="BI7" s="24">
        <v>2770.6</v>
      </c>
      <c r="BJ7" s="24">
        <v>1268.95</v>
      </c>
      <c r="BK7" s="24" t="s">
        <v>102</v>
      </c>
      <c r="BL7" s="24" t="s">
        <v>102</v>
      </c>
      <c r="BM7" s="24">
        <v>1245.0999999999999</v>
      </c>
      <c r="BN7" s="24">
        <v>1108.8</v>
      </c>
      <c r="BO7" s="24">
        <v>1194.56</v>
      </c>
      <c r="BP7" s="24">
        <v>652.82000000000005</v>
      </c>
      <c r="BQ7" s="24" t="s">
        <v>102</v>
      </c>
      <c r="BR7" s="24" t="s">
        <v>102</v>
      </c>
      <c r="BS7" s="24">
        <v>85.89</v>
      </c>
      <c r="BT7" s="24">
        <v>81.260000000000005</v>
      </c>
      <c r="BU7" s="24">
        <v>81.09</v>
      </c>
      <c r="BV7" s="24" t="s">
        <v>102</v>
      </c>
      <c r="BW7" s="24" t="s">
        <v>102</v>
      </c>
      <c r="BX7" s="24">
        <v>79.77</v>
      </c>
      <c r="BY7" s="24">
        <v>79.63</v>
      </c>
      <c r="BZ7" s="24">
        <v>76.78</v>
      </c>
      <c r="CA7" s="24">
        <v>97.61</v>
      </c>
      <c r="CB7" s="24" t="s">
        <v>102</v>
      </c>
      <c r="CC7" s="24" t="s">
        <v>102</v>
      </c>
      <c r="CD7" s="24">
        <v>251</v>
      </c>
      <c r="CE7" s="24">
        <v>265.83</v>
      </c>
      <c r="CF7" s="24">
        <v>267.37</v>
      </c>
      <c r="CG7" s="24" t="s">
        <v>102</v>
      </c>
      <c r="CH7" s="24" t="s">
        <v>102</v>
      </c>
      <c r="CI7" s="24">
        <v>214.56</v>
      </c>
      <c r="CJ7" s="24">
        <v>213.66</v>
      </c>
      <c r="CK7" s="24">
        <v>224.31</v>
      </c>
      <c r="CL7" s="24">
        <v>138.29</v>
      </c>
      <c r="CM7" s="24" t="s">
        <v>102</v>
      </c>
      <c r="CN7" s="24" t="s">
        <v>102</v>
      </c>
      <c r="CO7" s="24">
        <v>36.19</v>
      </c>
      <c r="CP7" s="24">
        <v>37.049999999999997</v>
      </c>
      <c r="CQ7" s="24">
        <v>36.07</v>
      </c>
      <c r="CR7" s="24" t="s">
        <v>102</v>
      </c>
      <c r="CS7" s="24" t="s">
        <v>102</v>
      </c>
      <c r="CT7" s="24">
        <v>49.47</v>
      </c>
      <c r="CU7" s="24">
        <v>48.19</v>
      </c>
      <c r="CV7" s="24">
        <v>47.32</v>
      </c>
      <c r="CW7" s="24">
        <v>59.1</v>
      </c>
      <c r="CX7" s="24" t="s">
        <v>102</v>
      </c>
      <c r="CY7" s="24" t="s">
        <v>102</v>
      </c>
      <c r="CZ7" s="24">
        <v>65.66</v>
      </c>
      <c r="DA7" s="24">
        <v>66.06</v>
      </c>
      <c r="DB7" s="24">
        <v>67.39</v>
      </c>
      <c r="DC7" s="24" t="s">
        <v>102</v>
      </c>
      <c r="DD7" s="24" t="s">
        <v>102</v>
      </c>
      <c r="DE7" s="24">
        <v>82.06</v>
      </c>
      <c r="DF7" s="24">
        <v>82.26</v>
      </c>
      <c r="DG7" s="24">
        <v>81.33</v>
      </c>
      <c r="DH7" s="24">
        <v>95.82</v>
      </c>
      <c r="DI7" s="24" t="s">
        <v>102</v>
      </c>
      <c r="DJ7" s="24" t="s">
        <v>102</v>
      </c>
      <c r="DK7" s="24">
        <v>3.48</v>
      </c>
      <c r="DL7" s="24">
        <v>6.87</v>
      </c>
      <c r="DM7" s="24">
        <v>9.9499999999999993</v>
      </c>
      <c r="DN7" s="24" t="s">
        <v>102</v>
      </c>
      <c r="DO7" s="24" t="s">
        <v>102</v>
      </c>
      <c r="DP7" s="24">
        <v>19.93</v>
      </c>
      <c r="DQ7" s="24">
        <v>21.94</v>
      </c>
      <c r="DR7" s="24">
        <v>22.89</v>
      </c>
      <c r="DS7" s="24">
        <v>39.74</v>
      </c>
      <c r="DT7" s="24" t="s">
        <v>102</v>
      </c>
      <c r="DU7" s="24" t="s">
        <v>102</v>
      </c>
      <c r="DV7" s="24">
        <v>0</v>
      </c>
      <c r="DW7" s="24">
        <v>0</v>
      </c>
      <c r="DX7" s="24">
        <v>0</v>
      </c>
      <c r="DY7" s="24" t="s">
        <v>102</v>
      </c>
      <c r="DZ7" s="24" t="s">
        <v>102</v>
      </c>
      <c r="EA7" s="24">
        <v>0</v>
      </c>
      <c r="EB7" s="24">
        <v>0</v>
      </c>
      <c r="EC7" s="24">
        <v>0</v>
      </c>
      <c r="ED7" s="24">
        <v>7.62</v>
      </c>
      <c r="EE7" s="24" t="s">
        <v>102</v>
      </c>
      <c r="EF7" s="24" t="s">
        <v>102</v>
      </c>
      <c r="EG7" s="24">
        <v>0.72</v>
      </c>
      <c r="EH7" s="24">
        <v>0.72</v>
      </c>
      <c r="EI7" s="24">
        <v>0</v>
      </c>
      <c r="EJ7" s="24" t="s">
        <v>102</v>
      </c>
      <c r="EK7" s="24" t="s">
        <v>102</v>
      </c>
      <c r="EL7" s="24">
        <v>0.32</v>
      </c>
      <c r="EM7" s="24">
        <v>0.1</v>
      </c>
      <c r="EN7" s="24">
        <v>0.09</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2024-01-18T04:23:18Z</cp:lastPrinted>
  <dcterms:created xsi:type="dcterms:W3CDTF">2023-12-12T00:45:59Z</dcterms:created>
  <dcterms:modified xsi:type="dcterms:W3CDTF">2024-01-18T04:40:23Z</dcterms:modified>
  <cp:category/>
</cp:coreProperties>
</file>