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8.145.20\gesuidou\下水道課\下水道総務係\経営比較分析表\R5年度（R4年度分）\R6.1.24_提出\"/>
    </mc:Choice>
  </mc:AlternateContent>
  <workbookProtection workbookAlgorithmName="SHA-512" workbookHashValue="18PDls4wOA7BPl/YGlTC0YmcP8CjbPZIncXCiEZJCO6EzD16AsNHl8SnzPqw7tQiCUJ01pi2ooZ9UGXfG69yuA==" workbookSaltValue="nnC+rJoR1RIxrDHBnIhb8A==" workbookSpinCount="100000" lockStructure="1"/>
  <bookViews>
    <workbookView xWindow="0" yWindow="0" windowWidth="15360" windowHeight="7632"/>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AD10" i="4"/>
  <c r="W10" i="4"/>
  <c r="P10" i="4"/>
  <c r="I10" i="4"/>
  <c r="B10" i="4"/>
  <c r="BB8" i="4"/>
  <c r="AT8" i="4"/>
  <c r="AL8" i="4"/>
  <c r="AD8" i="4"/>
  <c r="W8" i="4"/>
  <c r="P8" i="4"/>
  <c r="I8" i="4"/>
  <c r="B8" i="4"/>
  <c r="B6" i="4"/>
</calcChain>
</file>

<file path=xl/sharedStrings.xml><?xml version="1.0" encoding="utf-8"?>
<sst xmlns="http://schemas.openxmlformats.org/spreadsheetml/2006/main" count="275" uniqueCount="116">
  <si>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</si>
  <si>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</si>
  <si>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</si>
  <si>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</si>
  <si>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</si>
  <si>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</si>
  <si>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</si>
  <si>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</si>
  <si>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</si>
  <si>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</si>
  <si>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</si>
  <si>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</si>
  <si>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</si>
  <si>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</si>
  <si>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</si>
  <si>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</si>
  <si>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</si>
  <si>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</si>
  <si>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</si>
  <si>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</si>
  <si>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</si>
  <si>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</si>
  <si>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</si>
  <si>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</si>
  <si>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</si>
  <si>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</si>
  <si>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</si>
  <si>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</si>
  <si>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</si>
  <si>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</si>
  <si>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</si>
  <si>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</si>
  <si>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</si>
  <si>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</si>
  <si>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</si>
  <si>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</si>
  <si>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</si>
  <si>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</si>
  <si>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</si>
  <si>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</si>
  <si>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</si>
  <si>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</si>
  <si>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</si>
  <si>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</si>
  <si>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</si>
  <si>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</si>
  <si>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</si>
  <si>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</si>
  <si>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</si>
  <si>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</si>
  <si>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</si>
  <si>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</si>
  <si>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</si>
  <si>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</si>
  <si>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</si>
  <si>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</si>
  <si>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</si>
  <si>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</si>
  <si>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</si>
  <si>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</si>
  <si>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</si>
  <si>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</si>
  <si>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</si>
  <si>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</si>
  <si>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</si>
  <si>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</si>
  <si>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</si>
  <si>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</si>
  <si>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</si>
  <si>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</si>
  <si>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</si>
  <si>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</si>
  <si>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</si>
  <si>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</si>
  <si>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</si>
  <si>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</si>
  <si>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</si>
  <si>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</si>
  <si>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</si>
  <si>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</si>
  <si>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</si>
  <si>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</si>
  <si>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</si>
  <si>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</si>
  <si>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</si>
  <si>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</si>
  <si>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</si>
  <si>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</si>
  <si>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</si>
  <si>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</si>
  <si>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</si>
  <si>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</si>
  <si>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</si>
  <si>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</si>
  <si>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</si>
  <si>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</si>
  <si>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新潟県　佐渡市</t>
  </si>
  <si>
    <t>法適用</t>
  </si>
  <si>
    <t>下水道事業</t>
  </si>
  <si>
    <t>農業集落排水</t>
  </si>
  <si>
    <t>F2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</si>
  <si>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</si>
  <si>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</si>
  <si>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</si>
  <si>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</si>
  <si>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</si>
  <si>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</si>
  <si>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</si>
  <si>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</si>
  <si>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</si>
  <si>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</si>
  <si>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</si>
  <si>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</si>
  <si>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①有形固定資産減価償却率は会計移行後間もないため、平均より低くなっている。完成後１５年程度経過したため、機械設備等で耐用年数を迎える資産も出てきている。
②③管渠については当面は更新の必要はない。
　今後は、令和元年度に策定した最適整備構想に基づき、機械設備等の計画的な更新を行っていく必要がある。</t>
    <rPh sb="13" eb="18">
      <t>カイケイイコウゴ</t>
    </rPh>
    <rPh sb="18" eb="19">
      <t>マ</t>
    </rPh>
    <rPh sb="37" eb="40">
      <t>カンセイゴ</t>
    </rPh>
    <rPh sb="42" eb="45">
      <t>ネンテイド</t>
    </rPh>
    <rPh sb="45" eb="47">
      <t>ケイカ</t>
    </rPh>
    <rPh sb="58" eb="62">
      <t>タイヨウネンスウ</t>
    </rPh>
    <rPh sb="63" eb="64">
      <t>ムカ</t>
    </rPh>
    <rPh sb="69" eb="70">
      <t>デ</t>
    </rPh>
    <rPh sb="104" eb="106">
      <t>レイワ</t>
    </rPh>
    <rPh sb="106" eb="109">
      <t>ガンネンド</t>
    </rPh>
    <rPh sb="110" eb="112">
      <t>サクテイ</t>
    </rPh>
    <rPh sb="114" eb="120">
      <t>サイテキセイビコウソウ</t>
    </rPh>
    <rPh sb="121" eb="122">
      <t>モト</t>
    </rPh>
    <rPh sb="125" eb="129">
      <t>キカイセツビ</t>
    </rPh>
    <rPh sb="129" eb="130">
      <t>トウ</t>
    </rPh>
    <rPh sb="131" eb="134">
      <t>ケイカクテキ</t>
    </rPh>
    <rPh sb="135" eb="137">
      <t>コウシン</t>
    </rPh>
    <rPh sb="138" eb="139">
      <t>オコナ</t>
    </rPh>
    <rPh sb="143" eb="145">
      <t>ヒツヨウ</t>
    </rPh>
    <phoneticPr fontId="4"/>
  </si>
  <si>
    <t>令和２年４月１日より企業会計へ移行しました。
　農業集落排水事業では川茂地区の１地区を運営しています。
　今後の改善に向けた取組みとしては、最適整備構想により計画的・効率的な施設更新を図ることで費用を抑制し、あわせて水洗化率の向上による収益の増加対策に取り組み、下水道事業の健全経営に努めながら安定した汚水処理サービスの提供を目指します。</t>
    <rPh sb="24" eb="30">
      <t>ノウギョウシュウラクハイスイ</t>
    </rPh>
    <rPh sb="34" eb="36">
      <t>カワモ</t>
    </rPh>
    <rPh sb="36" eb="38">
      <t>チク</t>
    </rPh>
    <rPh sb="70" eb="76">
      <t>サイテキセイビコウソウ</t>
    </rPh>
    <phoneticPr fontId="4"/>
  </si>
  <si>
    <t>①経常収支比率は100％を超えており、②累積欠損金は生じていないため経営状態は健全である。
③流動比率は100％を上回っており資金的な余裕がある状態であるが、前年度よりも低下しているため注意が必要である。また、事業規模が小さいため、何かあれば変動幅が大きくなりやすい傾向にあります。
④企業債残高対事業規模比率が大きく低下したのは、一般会計が負担する額を反映したためである。なお、近年は建設事業を実施していないことから、年々減少していく見込みとなっている。
⑤経費回収率は40％を切っており、類似団体平均よりも低い状況にある。これは、収益に占める一般会計繰入金の割合が高く、費用を賄えるだけの料金収入を確保できていない状況を示しており、施設の維持管理や将来の更新費用に充てる財源の見通しが厳しい状況にあることを示している。安定した収入確保のため、必要に応じて使用料金の見直しに向けた検討を進める必要がある。
⑥汚水処理原価は類似団体平均の２倍に近い高額となっており、施設の維持管理費の削減に向けた取組みが必要である。
⑦施設利用率は類似団体平均よりも低く、今後の大幅な上昇も見込めないことから、必要に応じて施設規模の見直しが必要である。
⑧水洗化率は同規模の平均を上回っているものの、安定的な経営維持のためにも、更なる向上に向けた取組みが必要である。</t>
    <rPh sb="36" eb="38">
      <t>ジョウタイ</t>
    </rPh>
    <rPh sb="57" eb="59">
      <t>ウワマワ</t>
    </rPh>
    <rPh sb="63" eb="65">
      <t>シキン</t>
    </rPh>
    <rPh sb="65" eb="66">
      <t>テキ</t>
    </rPh>
    <rPh sb="67" eb="69">
      <t>ヨユウ</t>
    </rPh>
    <rPh sb="72" eb="74">
      <t>ジョウタイ</t>
    </rPh>
    <rPh sb="79" eb="82">
      <t>ゼンネンド</t>
    </rPh>
    <rPh sb="85" eb="87">
      <t>テイカ</t>
    </rPh>
    <rPh sb="93" eb="95">
      <t>チュウイ</t>
    </rPh>
    <rPh sb="96" eb="98">
      <t>ヒツヨウ</t>
    </rPh>
    <rPh sb="105" eb="109">
      <t>ジギョウキボ</t>
    </rPh>
    <rPh sb="110" eb="111">
      <t>チイ</t>
    </rPh>
    <rPh sb="116" eb="117">
      <t>ナニ</t>
    </rPh>
    <rPh sb="121" eb="124">
      <t>ヘンドウハバ</t>
    </rPh>
    <rPh sb="125" eb="126">
      <t>オオ</t>
    </rPh>
    <rPh sb="133" eb="135">
      <t>ケイコウ</t>
    </rPh>
    <rPh sb="190" eb="192">
      <t>キンネン</t>
    </rPh>
    <rPh sb="198" eb="200">
      <t>ジッシ</t>
    </rPh>
    <rPh sb="240" eb="241">
      <t>キ</t>
    </rPh>
    <rPh sb="246" eb="252">
      <t>ルイジダンタイヘイキン</t>
    </rPh>
    <rPh sb="255" eb="256">
      <t>ヒク</t>
    </rPh>
    <rPh sb="422" eb="423">
      <t>チカ</t>
    </rPh>
    <rPh sb="424" eb="426">
      <t>コウガク</t>
    </rPh>
    <rPh sb="478" eb="480">
      <t>コンゴ</t>
    </rPh>
    <rPh sb="481" eb="483">
      <t>オオハバ</t>
    </rPh>
    <rPh sb="484" eb="486">
      <t>ジョウショウ</t>
    </rPh>
    <rPh sb="487" eb="489">
      <t>ミコ</t>
    </rPh>
    <rPh sb="497" eb="499">
      <t>ヒツヨウ</t>
    </rPh>
    <rPh sb="500" eb="501">
      <t>オウ</t>
    </rPh>
    <rPh sb="503" eb="507">
      <t>シセツキボ</t>
    </rPh>
    <rPh sb="508" eb="510">
      <t>ミナオ</t>
    </rPh>
    <rPh sb="512" eb="514">
      <t>ヒツヨウ</t>
    </rPh>
    <rPh sb="532" eb="534">
      <t>ウワマワ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</si>
</sst>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E2C1-4609-983C-34A8B3B507BD}"/>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formatCode="#,##0.00;&quot;△&quot;#,##0.00">
                  <c:v>0</c:v>
                </c:pt>
                <c:pt idx="3" formatCode="#,##0.00;&quot;△&quot;#,##0.00">
                  <c:v>0</c:v>
                </c:pt>
                <c:pt idx="4">
                  <c:v>0.03</c:v>
                </c:pt>
              </c:numCache>
            </c:numRef>
          </c:val>
          <c:smooth val="0"/>
          <c:extLst>
            <c:ext xmlns:c16="http://schemas.microsoft.com/office/drawing/2014/chart" uri="{C3380CC4-5D6E-409C-BE32-E72D297353CC}">
              <c16:uniqueId val="{00000001-E2C1-4609-983C-34A8B3B507BD}"/>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32.61</c:v>
                </c:pt>
                <c:pt idx="3">
                  <c:v>31.52</c:v>
                </c:pt>
                <c:pt idx="4">
                  <c:v>31.52</c:v>
                </c:pt>
              </c:numCache>
            </c:numRef>
          </c:val>
          <c:extLst>
            <c:ext xmlns:c16="http://schemas.microsoft.com/office/drawing/2014/chart" uri="{C3380CC4-5D6E-409C-BE32-E72D297353CC}">
              <c16:uniqueId val="{00000000-5D84-4A52-A29D-2BDFF91FBEDA}"/>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41.66</c:v>
                </c:pt>
                <c:pt idx="3">
                  <c:v>36.369999999999997</c:v>
                </c:pt>
                <c:pt idx="4">
                  <c:v>52.35</c:v>
                </c:pt>
              </c:numCache>
            </c:numRef>
          </c:val>
          <c:smooth val="0"/>
          <c:extLst>
            <c:ext xmlns:c16="http://schemas.microsoft.com/office/drawing/2014/chart" uri="{C3380CC4-5D6E-409C-BE32-E72D297353CC}">
              <c16:uniqueId val="{00000001-5D84-4A52-A29D-2BDFF91FBEDA}"/>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0</c:v>
                </c:pt>
                <c:pt idx="1">
                  <c:v>0</c:v>
                </c:pt>
                <c:pt idx="2">
                  <c:v>81.34</c:v>
                </c:pt>
                <c:pt idx="3">
                  <c:v>86.76</c:v>
                </c:pt>
                <c:pt idx="4">
                  <c:v>86.57</c:v>
                </c:pt>
              </c:numCache>
            </c:numRef>
          </c:val>
          <c:extLst>
            <c:ext xmlns:c16="http://schemas.microsoft.com/office/drawing/2014/chart" uri="{C3380CC4-5D6E-409C-BE32-E72D297353CC}">
              <c16:uniqueId val="{00000000-FFA0-45E5-8D44-1ADD30CEA7CB}"/>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58.77</c:v>
                </c:pt>
                <c:pt idx="3">
                  <c:v>59.58</c:v>
                </c:pt>
                <c:pt idx="4">
                  <c:v>84.39</c:v>
                </c:pt>
              </c:numCache>
            </c:numRef>
          </c:val>
          <c:smooth val="0"/>
          <c:extLst>
            <c:ext xmlns:c16="http://schemas.microsoft.com/office/drawing/2014/chart" uri="{C3380CC4-5D6E-409C-BE32-E72D297353CC}">
              <c16:uniqueId val="{00000001-FFA0-45E5-8D44-1ADD30CEA7CB}"/>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0</c:v>
                </c:pt>
                <c:pt idx="1">
                  <c:v>0</c:v>
                </c:pt>
                <c:pt idx="2">
                  <c:v>100.11</c:v>
                </c:pt>
                <c:pt idx="3">
                  <c:v>107.12</c:v>
                </c:pt>
                <c:pt idx="4">
                  <c:v>103.03</c:v>
                </c:pt>
              </c:numCache>
            </c:numRef>
          </c:val>
          <c:extLst>
            <c:ext xmlns:c16="http://schemas.microsoft.com/office/drawing/2014/chart" uri="{C3380CC4-5D6E-409C-BE32-E72D297353CC}">
              <c16:uniqueId val="{00000000-7133-4EBE-8158-F65E2E4F8445}"/>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103.61</c:v>
                </c:pt>
                <c:pt idx="3">
                  <c:v>99.03</c:v>
                </c:pt>
                <c:pt idx="4">
                  <c:v>105.5</c:v>
                </c:pt>
              </c:numCache>
            </c:numRef>
          </c:val>
          <c:smooth val="0"/>
          <c:extLst>
            <c:ext xmlns:c16="http://schemas.microsoft.com/office/drawing/2014/chart" uri="{C3380CC4-5D6E-409C-BE32-E72D297353CC}">
              <c16:uniqueId val="{00000001-7133-4EBE-8158-F65E2E4F8445}"/>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0</c:v>
                </c:pt>
                <c:pt idx="1">
                  <c:v>0</c:v>
                </c:pt>
                <c:pt idx="2">
                  <c:v>3.3</c:v>
                </c:pt>
                <c:pt idx="3">
                  <c:v>6.6</c:v>
                </c:pt>
                <c:pt idx="4">
                  <c:v>9.9</c:v>
                </c:pt>
              </c:numCache>
            </c:numRef>
          </c:val>
          <c:extLst>
            <c:ext xmlns:c16="http://schemas.microsoft.com/office/drawing/2014/chart" uri="{C3380CC4-5D6E-409C-BE32-E72D297353CC}">
              <c16:uniqueId val="{00000000-E997-44BC-A230-1E6B485C1486}"/>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11.47</c:v>
                </c:pt>
                <c:pt idx="3">
                  <c:v>14.97</c:v>
                </c:pt>
                <c:pt idx="4">
                  <c:v>25.19</c:v>
                </c:pt>
              </c:numCache>
            </c:numRef>
          </c:val>
          <c:smooth val="0"/>
          <c:extLst>
            <c:ext xmlns:c16="http://schemas.microsoft.com/office/drawing/2014/chart" uri="{C3380CC4-5D6E-409C-BE32-E72D297353CC}">
              <c16:uniqueId val="{00000001-E997-44BC-A230-1E6B485C1486}"/>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C454-485F-A395-DD4764EF60B9}"/>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formatCode="#,##0.00;&quot;△&quot;#,##0.00">
                  <c:v>0</c:v>
                </c:pt>
                <c:pt idx="3" formatCode="#,##0.00;&quot;△&quot;#,##0.00">
                  <c:v>0</c:v>
                </c:pt>
                <c:pt idx="4" formatCode="#,##0.00;&quot;△&quot;#,##0.00">
                  <c:v>0</c:v>
                </c:pt>
              </c:numCache>
            </c:numRef>
          </c:val>
          <c:smooth val="0"/>
          <c:extLst>
            <c:ext xmlns:c16="http://schemas.microsoft.com/office/drawing/2014/chart" uri="{C3380CC4-5D6E-409C-BE32-E72D297353CC}">
              <c16:uniqueId val="{00000001-C454-485F-A395-DD4764EF60B9}"/>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4DD4-45BF-AC81-05837295D14B}"/>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21.51</c:v>
                </c:pt>
                <c:pt idx="3">
                  <c:v>42.33</c:v>
                </c:pt>
                <c:pt idx="4">
                  <c:v>145.43</c:v>
                </c:pt>
              </c:numCache>
            </c:numRef>
          </c:val>
          <c:smooth val="0"/>
          <c:extLst>
            <c:ext xmlns:c16="http://schemas.microsoft.com/office/drawing/2014/chart" uri="{C3380CC4-5D6E-409C-BE32-E72D297353CC}">
              <c16:uniqueId val="{00000001-4DD4-45BF-AC81-05837295D14B}"/>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0</c:v>
                </c:pt>
                <c:pt idx="1">
                  <c:v>0</c:v>
                </c:pt>
                <c:pt idx="2">
                  <c:v>195.13</c:v>
                </c:pt>
                <c:pt idx="3">
                  <c:v>211.35</c:v>
                </c:pt>
                <c:pt idx="4">
                  <c:v>188.91</c:v>
                </c:pt>
              </c:numCache>
            </c:numRef>
          </c:val>
          <c:extLst>
            <c:ext xmlns:c16="http://schemas.microsoft.com/office/drawing/2014/chart" uri="{C3380CC4-5D6E-409C-BE32-E72D297353CC}">
              <c16:uniqueId val="{00000000-3D16-4D74-98DD-F48F7B21BF55}"/>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103.7</c:v>
                </c:pt>
                <c:pt idx="3">
                  <c:v>114.23</c:v>
                </c:pt>
                <c:pt idx="4">
                  <c:v>38.4</c:v>
                </c:pt>
              </c:numCache>
            </c:numRef>
          </c:val>
          <c:smooth val="0"/>
          <c:extLst>
            <c:ext xmlns:c16="http://schemas.microsoft.com/office/drawing/2014/chart" uri="{C3380CC4-5D6E-409C-BE32-E72D297353CC}">
              <c16:uniqueId val="{00000001-3D16-4D74-98DD-F48F7B21BF55}"/>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c:v>6994.34</c:v>
                </c:pt>
                <c:pt idx="3">
                  <c:v>6739.12</c:v>
                </c:pt>
                <c:pt idx="4">
                  <c:v>2911.42</c:v>
                </c:pt>
              </c:numCache>
            </c:numRef>
          </c:val>
          <c:extLst>
            <c:ext xmlns:c16="http://schemas.microsoft.com/office/drawing/2014/chart" uri="{C3380CC4-5D6E-409C-BE32-E72D297353CC}">
              <c16:uniqueId val="{00000000-36AA-4418-BC2A-F45271472D2B}"/>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746.98</c:v>
                </c:pt>
                <c:pt idx="3">
                  <c:v>904.55</c:v>
                </c:pt>
                <c:pt idx="4">
                  <c:v>900.82</c:v>
                </c:pt>
              </c:numCache>
            </c:numRef>
          </c:val>
          <c:smooth val="0"/>
          <c:extLst>
            <c:ext xmlns:c16="http://schemas.microsoft.com/office/drawing/2014/chart" uri="{C3380CC4-5D6E-409C-BE32-E72D297353CC}">
              <c16:uniqueId val="{00000001-36AA-4418-BC2A-F45271472D2B}"/>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0</c:v>
                </c:pt>
                <c:pt idx="1">
                  <c:v>0</c:v>
                </c:pt>
                <c:pt idx="2">
                  <c:v>36.72</c:v>
                </c:pt>
                <c:pt idx="3">
                  <c:v>36.68</c:v>
                </c:pt>
                <c:pt idx="4">
                  <c:v>37.119999999999997</c:v>
                </c:pt>
              </c:numCache>
            </c:numRef>
          </c:val>
          <c:extLst>
            <c:ext xmlns:c16="http://schemas.microsoft.com/office/drawing/2014/chart" uri="{C3380CC4-5D6E-409C-BE32-E72D297353CC}">
              <c16:uniqueId val="{00000000-72FD-40B0-B29C-D9F64110D286}"/>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40.49</c:v>
                </c:pt>
                <c:pt idx="3">
                  <c:v>39.69</c:v>
                </c:pt>
                <c:pt idx="4">
                  <c:v>52.94</c:v>
                </c:pt>
              </c:numCache>
            </c:numRef>
          </c:val>
          <c:smooth val="0"/>
          <c:extLst>
            <c:ext xmlns:c16="http://schemas.microsoft.com/office/drawing/2014/chart" uri="{C3380CC4-5D6E-409C-BE32-E72D297353CC}">
              <c16:uniqueId val="{00000001-72FD-40B0-B29C-D9F64110D286}"/>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0</c:v>
                </c:pt>
                <c:pt idx="1">
                  <c:v>0</c:v>
                </c:pt>
                <c:pt idx="2">
                  <c:v>603.77</c:v>
                </c:pt>
                <c:pt idx="3">
                  <c:v>609.78</c:v>
                </c:pt>
                <c:pt idx="4">
                  <c:v>599.51</c:v>
                </c:pt>
              </c:numCache>
            </c:numRef>
          </c:val>
          <c:extLst>
            <c:ext xmlns:c16="http://schemas.microsoft.com/office/drawing/2014/chart" uri="{C3380CC4-5D6E-409C-BE32-E72D297353CC}">
              <c16:uniqueId val="{00000000-3C4E-4EF4-877D-CA82DD65EDDF}"/>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274.54000000000002</c:v>
                </c:pt>
                <c:pt idx="3">
                  <c:v>253.17</c:v>
                </c:pt>
                <c:pt idx="4">
                  <c:v>303.27999999999997</c:v>
                </c:pt>
              </c:numCache>
            </c:numRef>
          </c:val>
          <c:smooth val="0"/>
          <c:extLst>
            <c:ext xmlns:c16="http://schemas.microsoft.com/office/drawing/2014/chart" uri="{C3380CC4-5D6E-409C-BE32-E72D297353CC}">
              <c16:uniqueId val="{00000001-3C4E-4EF4-877D-CA82DD65EDDF}"/>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【103.61】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【133.62】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【36.94】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【809.19】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【87.30】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【273.68】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【27.11】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Q16" zoomScale="85" zoomScaleNormal="85" workbookViewId="0">
      <selection activeCell="BL16" sqref="BL16:BZ44"/>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70" t="s">
        <v>0</v>
      </c>
      <c r="C2" s="70"/>
      <c r="D2" s="70"/>
      <c r="E2" s="70"/>
      <c r="F2" s="70"/>
      <c r="G2" s="70"/>
      <c r="H2" s="70"/>
      <c r="I2" s="70"/>
      <c r="J2" s="70"/>
      <c r="K2" s="70"/>
      <c r="L2" s="70"/>
      <c r="M2" s="70"/>
      <c r="N2" s="70"/>
      <c r="O2" s="70"/>
      <c r="P2" s="70"/>
      <c r="Q2" s="70"/>
      <c r="R2" s="70"/>
      <c r="S2" s="70"/>
      <c r="T2" s="70"/>
      <c r="U2" s="70"/>
      <c r="V2" s="70"/>
      <c r="W2" s="70"/>
      <c r="X2" s="70"/>
      <c r="Y2" s="70"/>
      <c r="Z2" s="70"/>
      <c r="AA2" s="70"/>
      <c r="AB2" s="70"/>
      <c r="AC2" s="70"/>
      <c r="AD2" s="70"/>
      <c r="AE2" s="70"/>
      <c r="AF2" s="70"/>
      <c r="AG2" s="70"/>
      <c r="AH2" s="70"/>
      <c r="AI2" s="70"/>
      <c r="AJ2" s="70"/>
      <c r="AK2" s="70"/>
      <c r="AL2" s="70"/>
      <c r="AM2" s="70"/>
      <c r="AN2" s="70"/>
      <c r="AO2" s="70"/>
      <c r="AP2" s="70"/>
      <c r="AQ2" s="70"/>
      <c r="AR2" s="70"/>
      <c r="AS2" s="70"/>
      <c r="AT2" s="70"/>
      <c r="AU2" s="70"/>
      <c r="AV2" s="70"/>
      <c r="AW2" s="70"/>
      <c r="AX2" s="70"/>
      <c r="AY2" s="70"/>
      <c r="AZ2" s="70"/>
      <c r="BA2" s="70"/>
      <c r="BB2" s="70"/>
      <c r="BC2" s="70"/>
      <c r="BD2" s="70"/>
      <c r="BE2" s="70"/>
      <c r="BF2" s="70"/>
      <c r="BG2" s="70"/>
      <c r="BH2" s="70"/>
      <c r="BI2" s="70"/>
      <c r="BJ2" s="70"/>
      <c r="BK2" s="70"/>
      <c r="BL2" s="70"/>
      <c r="BM2" s="70"/>
      <c r="BN2" s="70"/>
      <c r="BO2" s="70"/>
      <c r="BP2" s="70"/>
      <c r="BQ2" s="70"/>
      <c r="BR2" s="70"/>
      <c r="BS2" s="70"/>
      <c r="BT2" s="70"/>
      <c r="BU2" s="70"/>
      <c r="BV2" s="70"/>
      <c r="BW2" s="70"/>
      <c r="BX2" s="70"/>
      <c r="BY2" s="70"/>
      <c r="BZ2" s="70"/>
    </row>
    <row r="3" spans="1:78" ht="9.75" customHeight="1" x14ac:dyDescent="0.2">
      <c r="A3" s="2"/>
      <c r="B3" s="70"/>
      <c r="C3" s="70"/>
      <c r="D3" s="70"/>
      <c r="E3" s="70"/>
      <c r="F3" s="70"/>
      <c r="G3" s="70"/>
      <c r="H3" s="70"/>
      <c r="I3" s="70"/>
      <c r="J3" s="70"/>
      <c r="K3" s="70"/>
      <c r="L3" s="70"/>
      <c r="M3" s="70"/>
      <c r="N3" s="70"/>
      <c r="O3" s="70"/>
      <c r="P3" s="70"/>
      <c r="Q3" s="70"/>
      <c r="R3" s="70"/>
      <c r="S3" s="70"/>
      <c r="T3" s="70"/>
      <c r="U3" s="70"/>
      <c r="V3" s="70"/>
      <c r="W3" s="70"/>
      <c r="X3" s="70"/>
      <c r="Y3" s="70"/>
      <c r="Z3" s="70"/>
      <c r="AA3" s="70"/>
      <c r="AB3" s="70"/>
      <c r="AC3" s="70"/>
      <c r="AD3" s="70"/>
      <c r="AE3" s="70"/>
      <c r="AF3" s="70"/>
      <c r="AG3" s="70"/>
      <c r="AH3" s="70"/>
      <c r="AI3" s="70"/>
      <c r="AJ3" s="70"/>
      <c r="AK3" s="70"/>
      <c r="AL3" s="70"/>
      <c r="AM3" s="70"/>
      <c r="AN3" s="70"/>
      <c r="AO3" s="70"/>
      <c r="AP3" s="70"/>
      <c r="AQ3" s="70"/>
      <c r="AR3" s="70"/>
      <c r="AS3" s="70"/>
      <c r="AT3" s="70"/>
      <c r="AU3" s="70"/>
      <c r="AV3" s="70"/>
      <c r="AW3" s="70"/>
      <c r="AX3" s="70"/>
      <c r="AY3" s="70"/>
      <c r="AZ3" s="70"/>
      <c r="BA3" s="70"/>
      <c r="BB3" s="70"/>
      <c r="BC3" s="70"/>
      <c r="BD3" s="70"/>
      <c r="BE3" s="70"/>
      <c r="BF3" s="70"/>
      <c r="BG3" s="70"/>
      <c r="BH3" s="70"/>
      <c r="BI3" s="70"/>
      <c r="BJ3" s="70"/>
      <c r="BK3" s="70"/>
      <c r="BL3" s="70"/>
      <c r="BM3" s="70"/>
      <c r="BN3" s="70"/>
      <c r="BO3" s="70"/>
      <c r="BP3" s="70"/>
      <c r="BQ3" s="70"/>
      <c r="BR3" s="70"/>
      <c r="BS3" s="70"/>
      <c r="BT3" s="70"/>
      <c r="BU3" s="70"/>
      <c r="BV3" s="70"/>
      <c r="BW3" s="70"/>
      <c r="BX3" s="70"/>
      <c r="BY3" s="70"/>
      <c r="BZ3" s="70"/>
    </row>
    <row r="4" spans="1:78" ht="9.75" customHeight="1" x14ac:dyDescent="0.2">
      <c r="A4" s="2"/>
      <c r="B4" s="70"/>
      <c r="C4" s="70"/>
      <c r="D4" s="70"/>
      <c r="E4" s="70"/>
      <c r="F4" s="70"/>
      <c r="G4" s="70"/>
      <c r="H4" s="70"/>
      <c r="I4" s="70"/>
      <c r="J4" s="70"/>
      <c r="K4" s="70"/>
      <c r="L4" s="70"/>
      <c r="M4" s="70"/>
      <c r="N4" s="70"/>
      <c r="O4" s="70"/>
      <c r="P4" s="70"/>
      <c r="Q4" s="70"/>
      <c r="R4" s="70"/>
      <c r="S4" s="70"/>
      <c r="T4" s="70"/>
      <c r="U4" s="70"/>
      <c r="V4" s="70"/>
      <c r="W4" s="70"/>
      <c r="X4" s="70"/>
      <c r="Y4" s="70"/>
      <c r="Z4" s="70"/>
      <c r="AA4" s="70"/>
      <c r="AB4" s="70"/>
      <c r="AC4" s="70"/>
      <c r="AD4" s="70"/>
      <c r="AE4" s="70"/>
      <c r="AF4" s="70"/>
      <c r="AG4" s="70"/>
      <c r="AH4" s="70"/>
      <c r="AI4" s="70"/>
      <c r="AJ4" s="70"/>
      <c r="AK4" s="70"/>
      <c r="AL4" s="70"/>
      <c r="AM4" s="70"/>
      <c r="AN4" s="70"/>
      <c r="AO4" s="70"/>
      <c r="AP4" s="70"/>
      <c r="AQ4" s="70"/>
      <c r="AR4" s="70"/>
      <c r="AS4" s="70"/>
      <c r="AT4" s="70"/>
      <c r="AU4" s="70"/>
      <c r="AV4" s="70"/>
      <c r="AW4" s="70"/>
      <c r="AX4" s="70"/>
      <c r="AY4" s="70"/>
      <c r="AZ4" s="70"/>
      <c r="BA4" s="70"/>
      <c r="BB4" s="70"/>
      <c r="BC4" s="70"/>
      <c r="BD4" s="70"/>
      <c r="BE4" s="70"/>
      <c r="BF4" s="70"/>
      <c r="BG4" s="70"/>
      <c r="BH4" s="70"/>
      <c r="BI4" s="70"/>
      <c r="BJ4" s="70"/>
      <c r="BK4" s="70"/>
      <c r="BL4" s="70"/>
      <c r="BM4" s="70"/>
      <c r="BN4" s="70"/>
      <c r="BO4" s="70"/>
      <c r="BP4" s="70"/>
      <c r="BQ4" s="70"/>
      <c r="BR4" s="70"/>
      <c r="BS4" s="70"/>
      <c r="BT4" s="70"/>
      <c r="BU4" s="70"/>
      <c r="BV4" s="70"/>
      <c r="BW4" s="70"/>
      <c r="BX4" s="70"/>
      <c r="BY4" s="70"/>
      <c r="BZ4" s="70"/>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71" t="str">
        <f>データ!H6</f>
        <v>新潟県　佐渡市</v>
      </c>
      <c r="C6" s="71"/>
      <c r="D6" s="71"/>
      <c r="E6" s="71"/>
      <c r="F6" s="71"/>
      <c r="G6" s="71"/>
      <c r="H6" s="71"/>
      <c r="I6" s="71"/>
      <c r="J6" s="71"/>
      <c r="K6" s="71"/>
      <c r="L6" s="71"/>
      <c r="M6" s="71"/>
      <c r="N6" s="71"/>
      <c r="O6" s="71"/>
      <c r="P6" s="71"/>
      <c r="Q6" s="71"/>
      <c r="R6" s="71"/>
      <c r="S6" s="71"/>
      <c r="T6" s="71"/>
      <c r="U6" s="71"/>
      <c r="V6" s="71"/>
      <c r="W6" s="71"/>
      <c r="X6" s="71"/>
      <c r="Y6" s="71"/>
      <c r="Z6" s="71"/>
      <c r="AA6" s="71"/>
      <c r="AB6" s="71"/>
      <c r="AC6" s="7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60" t="s">
        <v>1</v>
      </c>
      <c r="C7" s="60"/>
      <c r="D7" s="60"/>
      <c r="E7" s="60"/>
      <c r="F7" s="60"/>
      <c r="G7" s="60"/>
      <c r="H7" s="60"/>
      <c r="I7" s="60" t="s">
        <v>2</v>
      </c>
      <c r="J7" s="60"/>
      <c r="K7" s="60"/>
      <c r="L7" s="60"/>
      <c r="M7" s="60"/>
      <c r="N7" s="60"/>
      <c r="O7" s="60"/>
      <c r="P7" s="60" t="s">
        <v>3</v>
      </c>
      <c r="Q7" s="60"/>
      <c r="R7" s="60"/>
      <c r="S7" s="60"/>
      <c r="T7" s="60"/>
      <c r="U7" s="60"/>
      <c r="V7" s="60"/>
      <c r="W7" s="60" t="s">
        <v>4</v>
      </c>
      <c r="X7" s="60"/>
      <c r="Y7" s="60"/>
      <c r="Z7" s="60"/>
      <c r="AA7" s="60"/>
      <c r="AB7" s="60"/>
      <c r="AC7" s="60"/>
      <c r="AD7" s="60" t="s">
        <v>5</v>
      </c>
      <c r="AE7" s="60"/>
      <c r="AF7" s="60"/>
      <c r="AG7" s="60"/>
      <c r="AH7" s="60"/>
      <c r="AI7" s="60"/>
      <c r="AJ7" s="60"/>
      <c r="AK7" s="3"/>
      <c r="AL7" s="60" t="s">
        <v>6</v>
      </c>
      <c r="AM7" s="60"/>
      <c r="AN7" s="60"/>
      <c r="AO7" s="60"/>
      <c r="AP7" s="60"/>
      <c r="AQ7" s="60"/>
      <c r="AR7" s="60"/>
      <c r="AS7" s="60"/>
      <c r="AT7" s="60" t="s">
        <v>7</v>
      </c>
      <c r="AU7" s="60"/>
      <c r="AV7" s="60"/>
      <c r="AW7" s="60"/>
      <c r="AX7" s="60"/>
      <c r="AY7" s="60"/>
      <c r="AZ7" s="60"/>
      <c r="BA7" s="60"/>
      <c r="BB7" s="60" t="s">
        <v>8</v>
      </c>
      <c r="BC7" s="60"/>
      <c r="BD7" s="60"/>
      <c r="BE7" s="60"/>
      <c r="BF7" s="60"/>
      <c r="BG7" s="60"/>
      <c r="BH7" s="60"/>
      <c r="BI7" s="60"/>
      <c r="BJ7" s="3"/>
      <c r="BK7" s="3"/>
      <c r="BL7" s="63" t="s">
        <v>9</v>
      </c>
      <c r="BM7" s="64"/>
      <c r="BN7" s="64"/>
      <c r="BO7" s="64"/>
      <c r="BP7" s="64"/>
      <c r="BQ7" s="64"/>
      <c r="BR7" s="64"/>
      <c r="BS7" s="64"/>
      <c r="BT7" s="64"/>
      <c r="BU7" s="64"/>
      <c r="BV7" s="64"/>
      <c r="BW7" s="64"/>
      <c r="BX7" s="64"/>
      <c r="BY7" s="65"/>
    </row>
    <row r="8" spans="1:78" ht="18.75" customHeight="1" x14ac:dyDescent="0.2">
      <c r="A8" s="2"/>
      <c r="B8" s="66" t="str">
        <f>データ!I6</f>
        <v>法適用</v>
      </c>
      <c r="C8" s="66"/>
      <c r="D8" s="66"/>
      <c r="E8" s="66"/>
      <c r="F8" s="66"/>
      <c r="G8" s="66"/>
      <c r="H8" s="66"/>
      <c r="I8" s="66" t="str">
        <f>データ!J6</f>
        <v>下水道事業</v>
      </c>
      <c r="J8" s="66"/>
      <c r="K8" s="66"/>
      <c r="L8" s="66"/>
      <c r="M8" s="66"/>
      <c r="N8" s="66"/>
      <c r="O8" s="66"/>
      <c r="P8" s="66" t="str">
        <f>データ!K6</f>
        <v>農業集落排水</v>
      </c>
      <c r="Q8" s="66"/>
      <c r="R8" s="66"/>
      <c r="S8" s="66"/>
      <c r="T8" s="66"/>
      <c r="U8" s="66"/>
      <c r="V8" s="66"/>
      <c r="W8" s="66" t="str">
        <f>データ!L6</f>
        <v>F2</v>
      </c>
      <c r="X8" s="66"/>
      <c r="Y8" s="66"/>
      <c r="Z8" s="66"/>
      <c r="AA8" s="66"/>
      <c r="AB8" s="66"/>
      <c r="AC8" s="66"/>
      <c r="AD8" s="67" t="str">
        <f>データ!$M$6</f>
        <v>非設置</v>
      </c>
      <c r="AE8" s="67"/>
      <c r="AF8" s="67"/>
      <c r="AG8" s="67"/>
      <c r="AH8" s="67"/>
      <c r="AI8" s="67"/>
      <c r="AJ8" s="67"/>
      <c r="AK8" s="3"/>
      <c r="AL8" s="55">
        <f>データ!S6</f>
        <v>50651</v>
      </c>
      <c r="AM8" s="55"/>
      <c r="AN8" s="55"/>
      <c r="AO8" s="55"/>
      <c r="AP8" s="55"/>
      <c r="AQ8" s="55"/>
      <c r="AR8" s="55"/>
      <c r="AS8" s="55"/>
      <c r="AT8" s="54">
        <f>データ!T6</f>
        <v>855.68</v>
      </c>
      <c r="AU8" s="54"/>
      <c r="AV8" s="54"/>
      <c r="AW8" s="54"/>
      <c r="AX8" s="54"/>
      <c r="AY8" s="54"/>
      <c r="AZ8" s="54"/>
      <c r="BA8" s="54"/>
      <c r="BB8" s="54">
        <f>データ!U6</f>
        <v>59.19</v>
      </c>
      <c r="BC8" s="54"/>
      <c r="BD8" s="54"/>
      <c r="BE8" s="54"/>
      <c r="BF8" s="54"/>
      <c r="BG8" s="54"/>
      <c r="BH8" s="54"/>
      <c r="BI8" s="54"/>
      <c r="BJ8" s="3"/>
      <c r="BK8" s="3"/>
      <c r="BL8" s="68" t="s">
        <v>10</v>
      </c>
      <c r="BM8" s="69"/>
      <c r="BN8" s="58" t="s">
        <v>11</v>
      </c>
      <c r="BO8" s="58"/>
      <c r="BP8" s="58"/>
      <c r="BQ8" s="58"/>
      <c r="BR8" s="58"/>
      <c r="BS8" s="58"/>
      <c r="BT8" s="58"/>
      <c r="BU8" s="58"/>
      <c r="BV8" s="58"/>
      <c r="BW8" s="58"/>
      <c r="BX8" s="58"/>
      <c r="BY8" s="59"/>
    </row>
    <row r="9" spans="1:78" ht="18.75" customHeight="1" x14ac:dyDescent="0.2">
      <c r="A9" s="2"/>
      <c r="B9" s="60" t="s">
        <v>12</v>
      </c>
      <c r="C9" s="60"/>
      <c r="D9" s="60"/>
      <c r="E9" s="60"/>
      <c r="F9" s="60"/>
      <c r="G9" s="60"/>
      <c r="H9" s="60"/>
      <c r="I9" s="60" t="s">
        <v>13</v>
      </c>
      <c r="J9" s="60"/>
      <c r="K9" s="60"/>
      <c r="L9" s="60"/>
      <c r="M9" s="60"/>
      <c r="N9" s="60"/>
      <c r="O9" s="60"/>
      <c r="P9" s="60" t="s">
        <v>14</v>
      </c>
      <c r="Q9" s="60"/>
      <c r="R9" s="60"/>
      <c r="S9" s="60"/>
      <c r="T9" s="60"/>
      <c r="U9" s="60"/>
      <c r="V9" s="60"/>
      <c r="W9" s="60" t="s">
        <v>15</v>
      </c>
      <c r="X9" s="60"/>
      <c r="Y9" s="60"/>
      <c r="Z9" s="60"/>
      <c r="AA9" s="60"/>
      <c r="AB9" s="60"/>
      <c r="AC9" s="60"/>
      <c r="AD9" s="60" t="s">
        <v>16</v>
      </c>
      <c r="AE9" s="60"/>
      <c r="AF9" s="60"/>
      <c r="AG9" s="60"/>
      <c r="AH9" s="60"/>
      <c r="AI9" s="60"/>
      <c r="AJ9" s="60"/>
      <c r="AK9" s="3"/>
      <c r="AL9" s="60" t="s">
        <v>17</v>
      </c>
      <c r="AM9" s="60"/>
      <c r="AN9" s="60"/>
      <c r="AO9" s="60"/>
      <c r="AP9" s="60"/>
      <c r="AQ9" s="60"/>
      <c r="AR9" s="60"/>
      <c r="AS9" s="60"/>
      <c r="AT9" s="60" t="s">
        <v>18</v>
      </c>
      <c r="AU9" s="60"/>
      <c r="AV9" s="60"/>
      <c r="AW9" s="60"/>
      <c r="AX9" s="60"/>
      <c r="AY9" s="60"/>
      <c r="AZ9" s="60"/>
      <c r="BA9" s="60"/>
      <c r="BB9" s="60" t="s">
        <v>19</v>
      </c>
      <c r="BC9" s="60"/>
      <c r="BD9" s="60"/>
      <c r="BE9" s="60"/>
      <c r="BF9" s="60"/>
      <c r="BG9" s="60"/>
      <c r="BH9" s="60"/>
      <c r="BI9" s="60"/>
      <c r="BJ9" s="3"/>
      <c r="BK9" s="3"/>
      <c r="BL9" s="61" t="s">
        <v>20</v>
      </c>
      <c r="BM9" s="62"/>
      <c r="BN9" s="52" t="s">
        <v>21</v>
      </c>
      <c r="BO9" s="52"/>
      <c r="BP9" s="52"/>
      <c r="BQ9" s="52"/>
      <c r="BR9" s="52"/>
      <c r="BS9" s="52"/>
      <c r="BT9" s="52"/>
      <c r="BU9" s="52"/>
      <c r="BV9" s="52"/>
      <c r="BW9" s="52"/>
      <c r="BX9" s="52"/>
      <c r="BY9" s="53"/>
    </row>
    <row r="10" spans="1:78" ht="18.75" customHeight="1" x14ac:dyDescent="0.2">
      <c r="A10" s="2"/>
      <c r="B10" s="54" t="str">
        <f>データ!N6</f>
        <v>-</v>
      </c>
      <c r="C10" s="54"/>
      <c r="D10" s="54"/>
      <c r="E10" s="54"/>
      <c r="F10" s="54"/>
      <c r="G10" s="54"/>
      <c r="H10" s="54"/>
      <c r="I10" s="54">
        <f>データ!O6</f>
        <v>71.459999999999994</v>
      </c>
      <c r="J10" s="54"/>
      <c r="K10" s="54"/>
      <c r="L10" s="54"/>
      <c r="M10" s="54"/>
      <c r="N10" s="54"/>
      <c r="O10" s="54"/>
      <c r="P10" s="54">
        <f>データ!P6</f>
        <v>0.27</v>
      </c>
      <c r="Q10" s="54"/>
      <c r="R10" s="54"/>
      <c r="S10" s="54"/>
      <c r="T10" s="54"/>
      <c r="U10" s="54"/>
      <c r="V10" s="54"/>
      <c r="W10" s="54">
        <f>データ!Q6</f>
        <v>86.12</v>
      </c>
      <c r="X10" s="54"/>
      <c r="Y10" s="54"/>
      <c r="Z10" s="54"/>
      <c r="AA10" s="54"/>
      <c r="AB10" s="54"/>
      <c r="AC10" s="54"/>
      <c r="AD10" s="55">
        <f>データ!R6</f>
        <v>4284</v>
      </c>
      <c r="AE10" s="55"/>
      <c r="AF10" s="55"/>
      <c r="AG10" s="55"/>
      <c r="AH10" s="55"/>
      <c r="AI10" s="55"/>
      <c r="AJ10" s="55"/>
      <c r="AK10" s="2"/>
      <c r="AL10" s="55">
        <f>データ!V6</f>
        <v>134</v>
      </c>
      <c r="AM10" s="55"/>
      <c r="AN10" s="55"/>
      <c r="AO10" s="55"/>
      <c r="AP10" s="55"/>
      <c r="AQ10" s="55"/>
      <c r="AR10" s="55"/>
      <c r="AS10" s="55"/>
      <c r="AT10" s="54">
        <f>データ!W6</f>
        <v>0.27</v>
      </c>
      <c r="AU10" s="54"/>
      <c r="AV10" s="54"/>
      <c r="AW10" s="54"/>
      <c r="AX10" s="54"/>
      <c r="AY10" s="54"/>
      <c r="AZ10" s="54"/>
      <c r="BA10" s="54"/>
      <c r="BB10" s="54">
        <f>データ!X6</f>
        <v>496.3</v>
      </c>
      <c r="BC10" s="54"/>
      <c r="BD10" s="54"/>
      <c r="BE10" s="54"/>
      <c r="BF10" s="54"/>
      <c r="BG10" s="54"/>
      <c r="BH10" s="54"/>
      <c r="BI10" s="54"/>
      <c r="BJ10" s="2"/>
      <c r="BK10" s="2"/>
      <c r="BL10" s="56" t="s">
        <v>22</v>
      </c>
      <c r="BM10" s="57"/>
      <c r="BN10" s="45" t="s">
        <v>23</v>
      </c>
      <c r="BO10" s="45"/>
      <c r="BP10" s="45"/>
      <c r="BQ10" s="45"/>
      <c r="BR10" s="45"/>
      <c r="BS10" s="45"/>
      <c r="BT10" s="45"/>
      <c r="BU10" s="45"/>
      <c r="BV10" s="45"/>
      <c r="BW10" s="45"/>
      <c r="BX10" s="45"/>
      <c r="BY10" s="4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47" t="s">
        <v>24</v>
      </c>
      <c r="BM11" s="47"/>
      <c r="BN11" s="47"/>
      <c r="BO11" s="47"/>
      <c r="BP11" s="47"/>
      <c r="BQ11" s="47"/>
      <c r="BR11" s="47"/>
      <c r="BS11" s="47"/>
      <c r="BT11" s="47"/>
      <c r="BU11" s="47"/>
      <c r="BV11" s="47"/>
      <c r="BW11" s="47"/>
      <c r="BX11" s="47"/>
      <c r="BY11" s="47"/>
      <c r="BZ11" s="47"/>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47"/>
      <c r="BM12" s="47"/>
      <c r="BN12" s="47"/>
      <c r="BO12" s="47"/>
      <c r="BP12" s="47"/>
      <c r="BQ12" s="47"/>
      <c r="BR12" s="47"/>
      <c r="BS12" s="47"/>
      <c r="BT12" s="47"/>
      <c r="BU12" s="47"/>
      <c r="BV12" s="47"/>
      <c r="BW12" s="47"/>
      <c r="BX12" s="47"/>
      <c r="BY12" s="47"/>
      <c r="BZ12" s="47"/>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48"/>
      <c r="BM13" s="48"/>
      <c r="BN13" s="48"/>
      <c r="BO13" s="48"/>
      <c r="BP13" s="48"/>
      <c r="BQ13" s="48"/>
      <c r="BR13" s="48"/>
      <c r="BS13" s="48"/>
      <c r="BT13" s="48"/>
      <c r="BU13" s="48"/>
      <c r="BV13" s="48"/>
      <c r="BW13" s="48"/>
      <c r="BX13" s="48"/>
      <c r="BY13" s="48"/>
      <c r="BZ13" s="48"/>
    </row>
    <row r="14" spans="1:78" ht="13.5" customHeight="1" x14ac:dyDescent="0.2">
      <c r="A14" s="2"/>
      <c r="B14" s="49" t="s">
        <v>25</v>
      </c>
      <c r="C14" s="50"/>
      <c r="D14" s="50"/>
      <c r="E14" s="50"/>
      <c r="F14" s="50"/>
      <c r="G14" s="50"/>
      <c r="H14" s="50"/>
      <c r="I14" s="50"/>
      <c r="J14" s="50"/>
      <c r="K14" s="50"/>
      <c r="L14" s="50"/>
      <c r="M14" s="50"/>
      <c r="N14" s="50"/>
      <c r="O14" s="50"/>
      <c r="P14" s="50"/>
      <c r="Q14" s="50"/>
      <c r="R14" s="50"/>
      <c r="S14" s="50"/>
      <c r="T14" s="50"/>
      <c r="U14" s="50"/>
      <c r="V14" s="50"/>
      <c r="W14" s="50"/>
      <c r="X14" s="50"/>
      <c r="Y14" s="50"/>
      <c r="Z14" s="50"/>
      <c r="AA14" s="50"/>
      <c r="AB14" s="50"/>
      <c r="AC14" s="50"/>
      <c r="AD14" s="50"/>
      <c r="AE14" s="50"/>
      <c r="AF14" s="50"/>
      <c r="AG14" s="50"/>
      <c r="AH14" s="50"/>
      <c r="AI14" s="50"/>
      <c r="AJ14" s="50"/>
      <c r="AK14" s="50"/>
      <c r="AL14" s="50"/>
      <c r="AM14" s="50"/>
      <c r="AN14" s="50"/>
      <c r="AO14" s="50"/>
      <c r="AP14" s="50"/>
      <c r="AQ14" s="50"/>
      <c r="AR14" s="50"/>
      <c r="AS14" s="50"/>
      <c r="AT14" s="50"/>
      <c r="AU14" s="50"/>
      <c r="AV14" s="50"/>
      <c r="AW14" s="50"/>
      <c r="AX14" s="50"/>
      <c r="AY14" s="50"/>
      <c r="AZ14" s="50"/>
      <c r="BA14" s="50"/>
      <c r="BB14" s="50"/>
      <c r="BC14" s="50"/>
      <c r="BD14" s="50"/>
      <c r="BE14" s="50"/>
      <c r="BF14" s="50"/>
      <c r="BG14" s="50"/>
      <c r="BH14" s="50"/>
      <c r="BI14" s="50"/>
      <c r="BJ14" s="51"/>
      <c r="BK14" s="2"/>
      <c r="BL14" s="38" t="s">
        <v>26</v>
      </c>
      <c r="BM14" s="39"/>
      <c r="BN14" s="39"/>
      <c r="BO14" s="39"/>
      <c r="BP14" s="39"/>
      <c r="BQ14" s="39"/>
      <c r="BR14" s="39"/>
      <c r="BS14" s="39"/>
      <c r="BT14" s="39"/>
      <c r="BU14" s="39"/>
      <c r="BV14" s="39"/>
      <c r="BW14" s="39"/>
      <c r="BX14" s="39"/>
      <c r="BY14" s="39"/>
      <c r="BZ14" s="40"/>
    </row>
    <row r="15" spans="1:78" ht="13.5" customHeight="1" x14ac:dyDescent="0.2">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115</v>
      </c>
      <c r="BM16" s="30"/>
      <c r="BN16" s="30"/>
      <c r="BO16" s="30"/>
      <c r="BP16" s="30"/>
      <c r="BQ16" s="30"/>
      <c r="BR16" s="30"/>
      <c r="BS16" s="30"/>
      <c r="BT16" s="30"/>
      <c r="BU16" s="30"/>
      <c r="BV16" s="30"/>
      <c r="BW16" s="30"/>
      <c r="BX16" s="30"/>
      <c r="BY16" s="30"/>
      <c r="BZ16" s="31"/>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113</v>
      </c>
      <c r="BM47" s="30"/>
      <c r="BN47" s="30"/>
      <c r="BO47" s="30"/>
      <c r="BP47" s="30"/>
      <c r="BQ47" s="30"/>
      <c r="BR47" s="30"/>
      <c r="BS47" s="30"/>
      <c r="BT47" s="30"/>
      <c r="BU47" s="30"/>
      <c r="BV47" s="30"/>
      <c r="BW47" s="30"/>
      <c r="BX47" s="30"/>
      <c r="BY47" s="30"/>
      <c r="BZ47" s="31"/>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2">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2">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114</v>
      </c>
      <c r="BM66" s="30"/>
      <c r="BN66" s="30"/>
      <c r="BO66" s="30"/>
      <c r="BP66" s="30"/>
      <c r="BQ66" s="30"/>
      <c r="BR66" s="30"/>
      <c r="BS66" s="30"/>
      <c r="BT66" s="30"/>
      <c r="BU66" s="30"/>
      <c r="BV66" s="30"/>
      <c r="BW66" s="30"/>
      <c r="BX66" s="30"/>
      <c r="BY66" s="30"/>
      <c r="BZ66" s="31"/>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2">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2">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2">
      <c r="B85" s="12"/>
      <c r="C85" s="12"/>
      <c r="D85" s="12"/>
      <c r="E85" s="12" t="str">
        <f>データ!AI6</f>
        <v>【103.61】</v>
      </c>
      <c r="F85" s="12" t="str">
        <f>データ!AT6</f>
        <v>【133.62】</v>
      </c>
      <c r="G85" s="12" t="str">
        <f>データ!BE6</f>
        <v>【36.94】</v>
      </c>
      <c r="H85" s="12" t="str">
        <f>データ!BP6</f>
        <v>【809.19】</v>
      </c>
      <c r="I85" s="12" t="str">
        <f>データ!CA6</f>
        <v>【57.02】</v>
      </c>
      <c r="J85" s="12" t="str">
        <f>データ!CL6</f>
        <v>【273.68】</v>
      </c>
      <c r="K85" s="12" t="str">
        <f>データ!CW6</f>
        <v>【52.55】</v>
      </c>
      <c r="L85" s="12" t="str">
        <f>データ!DH6</f>
        <v>【87.30】</v>
      </c>
      <c r="M85" s="12" t="str">
        <f>データ!DS6</f>
        <v>【27.11】</v>
      </c>
      <c r="N85" s="12" t="str">
        <f>データ!ED6</f>
        <v>【0.00】</v>
      </c>
      <c r="O85" s="12" t="str">
        <f>データ!EO6</f>
        <v>【0.02】</v>
      </c>
    </row>
  </sheetData>
  <sheetProtection algorithmName="SHA-512" hashValue="6RU8baNTX8x0+/LSGNiw+6xtfnzsLbGZDFGK2ULsegCtPF1YL+C6Rh0ScNKcdIyCq3lppkhcOMPe+z5kLhGRCA==" saltValue="7RNourHYTRLsEbjG60ljIw=="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D9:AJ9"/>
    <mergeCell ref="AL9:AS9"/>
    <mergeCell ref="AT9:BA9"/>
    <mergeCell ref="BB9:BI9"/>
    <mergeCell ref="BL9:BM9"/>
    <mergeCell ref="BL45:BZ46"/>
    <mergeCell ref="BN9:BY9"/>
    <mergeCell ref="B10:H10"/>
    <mergeCell ref="I10:O10"/>
    <mergeCell ref="P10:V10"/>
    <mergeCell ref="W10:AC10"/>
    <mergeCell ref="AD10:AJ10"/>
    <mergeCell ref="AL10:AS10"/>
    <mergeCell ref="AT10:BA10"/>
    <mergeCell ref="BB10:BI10"/>
    <mergeCell ref="BL10:BM10"/>
    <mergeCell ref="BN10:BY10"/>
    <mergeCell ref="BL11:BZ13"/>
    <mergeCell ref="B14:BJ15"/>
    <mergeCell ref="BL14:BZ15"/>
    <mergeCell ref="BL16:BZ44"/>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2" x14ac:dyDescent="0.2"/>
  <cols>
    <col min="2" max="144" width="11.88671875" customWidth="1"/>
  </cols>
  <sheetData>
    <row r="1" spans="1:148" x14ac:dyDescent="0.2">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2">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2">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2">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2">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2">
      <c r="A6" s="14" t="s">
        <v>95</v>
      </c>
      <c r="B6" s="19">
        <f>B7</f>
        <v>2022</v>
      </c>
      <c r="C6" s="19">
        <f t="shared" ref="C6:X6" si="3">C7</f>
        <v>152242</v>
      </c>
      <c r="D6" s="19">
        <f t="shared" si="3"/>
        <v>46</v>
      </c>
      <c r="E6" s="19">
        <f t="shared" si="3"/>
        <v>17</v>
      </c>
      <c r="F6" s="19">
        <f t="shared" si="3"/>
        <v>5</v>
      </c>
      <c r="G6" s="19">
        <f t="shared" si="3"/>
        <v>0</v>
      </c>
      <c r="H6" s="19" t="str">
        <f t="shared" si="3"/>
        <v>新潟県　佐渡市</v>
      </c>
      <c r="I6" s="19" t="str">
        <f t="shared" si="3"/>
        <v>法適用</v>
      </c>
      <c r="J6" s="19" t="str">
        <f t="shared" si="3"/>
        <v>下水道事業</v>
      </c>
      <c r="K6" s="19" t="str">
        <f t="shared" si="3"/>
        <v>農業集落排水</v>
      </c>
      <c r="L6" s="19" t="str">
        <f t="shared" si="3"/>
        <v>F2</v>
      </c>
      <c r="M6" s="19" t="str">
        <f t="shared" si="3"/>
        <v>非設置</v>
      </c>
      <c r="N6" s="20" t="str">
        <f t="shared" si="3"/>
        <v>-</v>
      </c>
      <c r="O6" s="20">
        <f t="shared" si="3"/>
        <v>71.459999999999994</v>
      </c>
      <c r="P6" s="20">
        <f t="shared" si="3"/>
        <v>0.27</v>
      </c>
      <c r="Q6" s="20">
        <f t="shared" si="3"/>
        <v>86.12</v>
      </c>
      <c r="R6" s="20">
        <f t="shared" si="3"/>
        <v>4284</v>
      </c>
      <c r="S6" s="20">
        <f t="shared" si="3"/>
        <v>50651</v>
      </c>
      <c r="T6" s="20">
        <f t="shared" si="3"/>
        <v>855.68</v>
      </c>
      <c r="U6" s="20">
        <f t="shared" si="3"/>
        <v>59.19</v>
      </c>
      <c r="V6" s="20">
        <f t="shared" si="3"/>
        <v>134</v>
      </c>
      <c r="W6" s="20">
        <f t="shared" si="3"/>
        <v>0.27</v>
      </c>
      <c r="X6" s="20">
        <f t="shared" si="3"/>
        <v>496.3</v>
      </c>
      <c r="Y6" s="21" t="str">
        <f>IF(Y7="",NA(),Y7)</f>
        <v>-</v>
      </c>
      <c r="Z6" s="21" t="str">
        <f t="shared" ref="Z6:AH6" si="4">IF(Z7="",NA(),Z7)</f>
        <v>-</v>
      </c>
      <c r="AA6" s="21">
        <f t="shared" si="4"/>
        <v>100.11</v>
      </c>
      <c r="AB6" s="21">
        <f t="shared" si="4"/>
        <v>107.12</v>
      </c>
      <c r="AC6" s="21">
        <f t="shared" si="4"/>
        <v>103.03</v>
      </c>
      <c r="AD6" s="21" t="str">
        <f t="shared" si="4"/>
        <v>-</v>
      </c>
      <c r="AE6" s="21" t="str">
        <f t="shared" si="4"/>
        <v>-</v>
      </c>
      <c r="AF6" s="21">
        <f t="shared" si="4"/>
        <v>103.61</v>
      </c>
      <c r="AG6" s="21">
        <f t="shared" si="4"/>
        <v>99.03</v>
      </c>
      <c r="AH6" s="21">
        <f t="shared" si="4"/>
        <v>105.5</v>
      </c>
      <c r="AI6" s="20" t="str">
        <f>IF(AI7="","",IF(AI7="-","【-】","【"&amp;SUBSTITUTE(TEXT(AI7,"#,##0.00"),"-","△")&amp;"】"))</f>
        <v>【103.61】</v>
      </c>
      <c r="AJ6" s="21" t="str">
        <f>IF(AJ7="",NA(),AJ7)</f>
        <v>-</v>
      </c>
      <c r="AK6" s="21" t="str">
        <f t="shared" ref="AK6:AS6" si="5">IF(AK7="",NA(),AK7)</f>
        <v>-</v>
      </c>
      <c r="AL6" s="20">
        <f t="shared" si="5"/>
        <v>0</v>
      </c>
      <c r="AM6" s="20">
        <f t="shared" si="5"/>
        <v>0</v>
      </c>
      <c r="AN6" s="20">
        <f t="shared" si="5"/>
        <v>0</v>
      </c>
      <c r="AO6" s="21" t="str">
        <f t="shared" si="5"/>
        <v>-</v>
      </c>
      <c r="AP6" s="21" t="str">
        <f t="shared" si="5"/>
        <v>-</v>
      </c>
      <c r="AQ6" s="21">
        <f t="shared" si="5"/>
        <v>21.51</v>
      </c>
      <c r="AR6" s="21">
        <f t="shared" si="5"/>
        <v>42.33</v>
      </c>
      <c r="AS6" s="21">
        <f t="shared" si="5"/>
        <v>145.43</v>
      </c>
      <c r="AT6" s="20" t="str">
        <f>IF(AT7="","",IF(AT7="-","【-】","【"&amp;SUBSTITUTE(TEXT(AT7,"#,##0.00"),"-","△")&amp;"】"))</f>
        <v>【133.62】</v>
      </c>
      <c r="AU6" s="21" t="str">
        <f>IF(AU7="",NA(),AU7)</f>
        <v>-</v>
      </c>
      <c r="AV6" s="21" t="str">
        <f t="shared" ref="AV6:BD6" si="6">IF(AV7="",NA(),AV7)</f>
        <v>-</v>
      </c>
      <c r="AW6" s="21">
        <f t="shared" si="6"/>
        <v>195.13</v>
      </c>
      <c r="AX6" s="21">
        <f t="shared" si="6"/>
        <v>211.35</v>
      </c>
      <c r="AY6" s="21">
        <f t="shared" si="6"/>
        <v>188.91</v>
      </c>
      <c r="AZ6" s="21" t="str">
        <f t="shared" si="6"/>
        <v>-</v>
      </c>
      <c r="BA6" s="21" t="str">
        <f t="shared" si="6"/>
        <v>-</v>
      </c>
      <c r="BB6" s="21">
        <f t="shared" si="6"/>
        <v>103.7</v>
      </c>
      <c r="BC6" s="21">
        <f t="shared" si="6"/>
        <v>114.23</v>
      </c>
      <c r="BD6" s="21">
        <f t="shared" si="6"/>
        <v>38.4</v>
      </c>
      <c r="BE6" s="20" t="str">
        <f>IF(BE7="","",IF(BE7="-","【-】","【"&amp;SUBSTITUTE(TEXT(BE7,"#,##0.00"),"-","△")&amp;"】"))</f>
        <v>【36.94】</v>
      </c>
      <c r="BF6" s="21" t="str">
        <f>IF(BF7="",NA(),BF7)</f>
        <v>-</v>
      </c>
      <c r="BG6" s="21" t="str">
        <f t="shared" ref="BG6:BO6" si="7">IF(BG7="",NA(),BG7)</f>
        <v>-</v>
      </c>
      <c r="BH6" s="21">
        <f t="shared" si="7"/>
        <v>6994.34</v>
      </c>
      <c r="BI6" s="21">
        <f t="shared" si="7"/>
        <v>6739.12</v>
      </c>
      <c r="BJ6" s="21">
        <f t="shared" si="7"/>
        <v>2911.42</v>
      </c>
      <c r="BK6" s="21" t="str">
        <f t="shared" si="7"/>
        <v>-</v>
      </c>
      <c r="BL6" s="21" t="str">
        <f t="shared" si="7"/>
        <v>-</v>
      </c>
      <c r="BM6" s="21">
        <f t="shared" si="7"/>
        <v>746.98</v>
      </c>
      <c r="BN6" s="21">
        <f t="shared" si="7"/>
        <v>904.55</v>
      </c>
      <c r="BO6" s="21">
        <f t="shared" si="7"/>
        <v>900.82</v>
      </c>
      <c r="BP6" s="20" t="str">
        <f>IF(BP7="","",IF(BP7="-","【-】","【"&amp;SUBSTITUTE(TEXT(BP7,"#,##0.00"),"-","△")&amp;"】"))</f>
        <v>【809.19】</v>
      </c>
      <c r="BQ6" s="21" t="str">
        <f>IF(BQ7="",NA(),BQ7)</f>
        <v>-</v>
      </c>
      <c r="BR6" s="21" t="str">
        <f t="shared" ref="BR6:BZ6" si="8">IF(BR7="",NA(),BR7)</f>
        <v>-</v>
      </c>
      <c r="BS6" s="21">
        <f t="shared" si="8"/>
        <v>36.72</v>
      </c>
      <c r="BT6" s="21">
        <f t="shared" si="8"/>
        <v>36.68</v>
      </c>
      <c r="BU6" s="21">
        <f t="shared" si="8"/>
        <v>37.119999999999997</v>
      </c>
      <c r="BV6" s="21" t="str">
        <f t="shared" si="8"/>
        <v>-</v>
      </c>
      <c r="BW6" s="21" t="str">
        <f t="shared" si="8"/>
        <v>-</v>
      </c>
      <c r="BX6" s="21">
        <f t="shared" si="8"/>
        <v>40.49</v>
      </c>
      <c r="BY6" s="21">
        <f t="shared" si="8"/>
        <v>39.69</v>
      </c>
      <c r="BZ6" s="21">
        <f t="shared" si="8"/>
        <v>52.94</v>
      </c>
      <c r="CA6" s="20" t="str">
        <f>IF(CA7="","",IF(CA7="-","【-】","【"&amp;SUBSTITUTE(TEXT(CA7,"#,##0.00"),"-","△")&amp;"】"))</f>
        <v>【57.02】</v>
      </c>
      <c r="CB6" s="21" t="str">
        <f>IF(CB7="",NA(),CB7)</f>
        <v>-</v>
      </c>
      <c r="CC6" s="21" t="str">
        <f t="shared" ref="CC6:CK6" si="9">IF(CC7="",NA(),CC7)</f>
        <v>-</v>
      </c>
      <c r="CD6" s="21">
        <f t="shared" si="9"/>
        <v>603.77</v>
      </c>
      <c r="CE6" s="21">
        <f t="shared" si="9"/>
        <v>609.78</v>
      </c>
      <c r="CF6" s="21">
        <f t="shared" si="9"/>
        <v>599.51</v>
      </c>
      <c r="CG6" s="21" t="str">
        <f t="shared" si="9"/>
        <v>-</v>
      </c>
      <c r="CH6" s="21" t="str">
        <f t="shared" si="9"/>
        <v>-</v>
      </c>
      <c r="CI6" s="21">
        <f t="shared" si="9"/>
        <v>274.54000000000002</v>
      </c>
      <c r="CJ6" s="21">
        <f t="shared" si="9"/>
        <v>253.17</v>
      </c>
      <c r="CK6" s="21">
        <f t="shared" si="9"/>
        <v>303.27999999999997</v>
      </c>
      <c r="CL6" s="20" t="str">
        <f>IF(CL7="","",IF(CL7="-","【-】","【"&amp;SUBSTITUTE(TEXT(CL7,"#,##0.00"),"-","△")&amp;"】"))</f>
        <v>【273.68】</v>
      </c>
      <c r="CM6" s="21" t="str">
        <f>IF(CM7="",NA(),CM7)</f>
        <v>-</v>
      </c>
      <c r="CN6" s="21" t="str">
        <f t="shared" ref="CN6:CV6" si="10">IF(CN7="",NA(),CN7)</f>
        <v>-</v>
      </c>
      <c r="CO6" s="21">
        <f t="shared" si="10"/>
        <v>32.61</v>
      </c>
      <c r="CP6" s="21">
        <f t="shared" si="10"/>
        <v>31.52</v>
      </c>
      <c r="CQ6" s="21">
        <f t="shared" si="10"/>
        <v>31.52</v>
      </c>
      <c r="CR6" s="21" t="str">
        <f t="shared" si="10"/>
        <v>-</v>
      </c>
      <c r="CS6" s="21" t="str">
        <f t="shared" si="10"/>
        <v>-</v>
      </c>
      <c r="CT6" s="21">
        <f t="shared" si="10"/>
        <v>41.66</v>
      </c>
      <c r="CU6" s="21">
        <f t="shared" si="10"/>
        <v>36.369999999999997</v>
      </c>
      <c r="CV6" s="21">
        <f t="shared" si="10"/>
        <v>52.35</v>
      </c>
      <c r="CW6" s="20" t="str">
        <f>IF(CW7="","",IF(CW7="-","【-】","【"&amp;SUBSTITUTE(TEXT(CW7,"#,##0.00"),"-","△")&amp;"】"))</f>
        <v>【52.55】</v>
      </c>
      <c r="CX6" s="21" t="str">
        <f>IF(CX7="",NA(),CX7)</f>
        <v>-</v>
      </c>
      <c r="CY6" s="21" t="str">
        <f t="shared" ref="CY6:DG6" si="11">IF(CY7="",NA(),CY7)</f>
        <v>-</v>
      </c>
      <c r="CZ6" s="21">
        <f t="shared" si="11"/>
        <v>81.34</v>
      </c>
      <c r="DA6" s="21">
        <f t="shared" si="11"/>
        <v>86.76</v>
      </c>
      <c r="DB6" s="21">
        <f t="shared" si="11"/>
        <v>86.57</v>
      </c>
      <c r="DC6" s="21" t="str">
        <f t="shared" si="11"/>
        <v>-</v>
      </c>
      <c r="DD6" s="21" t="str">
        <f t="shared" si="11"/>
        <v>-</v>
      </c>
      <c r="DE6" s="21">
        <f t="shared" si="11"/>
        <v>58.77</v>
      </c>
      <c r="DF6" s="21">
        <f t="shared" si="11"/>
        <v>59.58</v>
      </c>
      <c r="DG6" s="21">
        <f t="shared" si="11"/>
        <v>84.39</v>
      </c>
      <c r="DH6" s="20" t="str">
        <f>IF(DH7="","",IF(DH7="-","【-】","【"&amp;SUBSTITUTE(TEXT(DH7,"#,##0.00"),"-","△")&amp;"】"))</f>
        <v>【87.30】</v>
      </c>
      <c r="DI6" s="21" t="str">
        <f>IF(DI7="",NA(),DI7)</f>
        <v>-</v>
      </c>
      <c r="DJ6" s="21" t="str">
        <f t="shared" ref="DJ6:DR6" si="12">IF(DJ7="",NA(),DJ7)</f>
        <v>-</v>
      </c>
      <c r="DK6" s="21">
        <f t="shared" si="12"/>
        <v>3.3</v>
      </c>
      <c r="DL6" s="21">
        <f t="shared" si="12"/>
        <v>6.6</v>
      </c>
      <c r="DM6" s="21">
        <f t="shared" si="12"/>
        <v>9.9</v>
      </c>
      <c r="DN6" s="21" t="str">
        <f t="shared" si="12"/>
        <v>-</v>
      </c>
      <c r="DO6" s="21" t="str">
        <f t="shared" si="12"/>
        <v>-</v>
      </c>
      <c r="DP6" s="21">
        <f t="shared" si="12"/>
        <v>11.47</v>
      </c>
      <c r="DQ6" s="21">
        <f t="shared" si="12"/>
        <v>14.97</v>
      </c>
      <c r="DR6" s="21">
        <f t="shared" si="12"/>
        <v>25.19</v>
      </c>
      <c r="DS6" s="20" t="str">
        <f>IF(DS7="","",IF(DS7="-","【-】","【"&amp;SUBSTITUTE(TEXT(DS7,"#,##0.00"),"-","△")&amp;"】"))</f>
        <v>【27.11】</v>
      </c>
      <c r="DT6" s="21" t="str">
        <f>IF(DT7="",NA(),DT7)</f>
        <v>-</v>
      </c>
      <c r="DU6" s="21" t="str">
        <f t="shared" ref="DU6:EC6" si="13">IF(DU7="",NA(),DU7)</f>
        <v>-</v>
      </c>
      <c r="DV6" s="20">
        <f t="shared" si="13"/>
        <v>0</v>
      </c>
      <c r="DW6" s="20">
        <f t="shared" si="13"/>
        <v>0</v>
      </c>
      <c r="DX6" s="20">
        <f t="shared" si="13"/>
        <v>0</v>
      </c>
      <c r="DY6" s="21" t="str">
        <f t="shared" si="13"/>
        <v>-</v>
      </c>
      <c r="DZ6" s="21" t="str">
        <f t="shared" si="13"/>
        <v>-</v>
      </c>
      <c r="EA6" s="20">
        <f t="shared" si="13"/>
        <v>0</v>
      </c>
      <c r="EB6" s="20">
        <f t="shared" si="13"/>
        <v>0</v>
      </c>
      <c r="EC6" s="20">
        <f t="shared" si="13"/>
        <v>0</v>
      </c>
      <c r="ED6" s="20" t="str">
        <f>IF(ED7="","",IF(ED7="-","【-】","【"&amp;SUBSTITUTE(TEXT(ED7,"#,##0.00"),"-","△")&amp;"】"))</f>
        <v>【0.00】</v>
      </c>
      <c r="EE6" s="21" t="str">
        <f>IF(EE7="",NA(),EE7)</f>
        <v>-</v>
      </c>
      <c r="EF6" s="21" t="str">
        <f t="shared" ref="EF6:EN6" si="14">IF(EF7="",NA(),EF7)</f>
        <v>-</v>
      </c>
      <c r="EG6" s="20">
        <f t="shared" si="14"/>
        <v>0</v>
      </c>
      <c r="EH6" s="20">
        <f t="shared" si="14"/>
        <v>0</v>
      </c>
      <c r="EI6" s="20">
        <f t="shared" si="14"/>
        <v>0</v>
      </c>
      <c r="EJ6" s="21" t="str">
        <f t="shared" si="14"/>
        <v>-</v>
      </c>
      <c r="EK6" s="21" t="str">
        <f t="shared" si="14"/>
        <v>-</v>
      </c>
      <c r="EL6" s="20">
        <f t="shared" si="14"/>
        <v>0</v>
      </c>
      <c r="EM6" s="20">
        <f t="shared" si="14"/>
        <v>0</v>
      </c>
      <c r="EN6" s="21">
        <f t="shared" si="14"/>
        <v>0.03</v>
      </c>
      <c r="EO6" s="20" t="str">
        <f>IF(EO7="","",IF(EO7="-","【-】","【"&amp;SUBSTITUTE(TEXT(EO7,"#,##0.00"),"-","△")&amp;"】"))</f>
        <v>【0.02】</v>
      </c>
    </row>
    <row r="7" spans="1:148" s="22" customFormat="1" x14ac:dyDescent="0.2">
      <c r="A7" s="14"/>
      <c r="B7" s="23">
        <v>2022</v>
      </c>
      <c r="C7" s="23">
        <v>152242</v>
      </c>
      <c r="D7" s="23">
        <v>46</v>
      </c>
      <c r="E7" s="23">
        <v>17</v>
      </c>
      <c r="F7" s="23">
        <v>5</v>
      </c>
      <c r="G7" s="23">
        <v>0</v>
      </c>
      <c r="H7" s="23" t="s">
        <v>96</v>
      </c>
      <c r="I7" s="23" t="s">
        <v>97</v>
      </c>
      <c r="J7" s="23" t="s">
        <v>98</v>
      </c>
      <c r="K7" s="23" t="s">
        <v>99</v>
      </c>
      <c r="L7" s="23" t="s">
        <v>100</v>
      </c>
      <c r="M7" s="23" t="s">
        <v>101</v>
      </c>
      <c r="N7" s="24" t="s">
        <v>102</v>
      </c>
      <c r="O7" s="24">
        <v>71.459999999999994</v>
      </c>
      <c r="P7" s="24">
        <v>0.27</v>
      </c>
      <c r="Q7" s="24">
        <v>86.12</v>
      </c>
      <c r="R7" s="24">
        <v>4284</v>
      </c>
      <c r="S7" s="24">
        <v>50651</v>
      </c>
      <c r="T7" s="24">
        <v>855.68</v>
      </c>
      <c r="U7" s="24">
        <v>59.19</v>
      </c>
      <c r="V7" s="24">
        <v>134</v>
      </c>
      <c r="W7" s="24">
        <v>0.27</v>
      </c>
      <c r="X7" s="24">
        <v>496.3</v>
      </c>
      <c r="Y7" s="24" t="s">
        <v>102</v>
      </c>
      <c r="Z7" s="24" t="s">
        <v>102</v>
      </c>
      <c r="AA7" s="24">
        <v>100.11</v>
      </c>
      <c r="AB7" s="24">
        <v>107.12</v>
      </c>
      <c r="AC7" s="24">
        <v>103.03</v>
      </c>
      <c r="AD7" s="24" t="s">
        <v>102</v>
      </c>
      <c r="AE7" s="24" t="s">
        <v>102</v>
      </c>
      <c r="AF7" s="24">
        <v>103.61</v>
      </c>
      <c r="AG7" s="24">
        <v>99.03</v>
      </c>
      <c r="AH7" s="24">
        <v>105.5</v>
      </c>
      <c r="AI7" s="24">
        <v>103.61</v>
      </c>
      <c r="AJ7" s="24" t="s">
        <v>102</v>
      </c>
      <c r="AK7" s="24" t="s">
        <v>102</v>
      </c>
      <c r="AL7" s="24">
        <v>0</v>
      </c>
      <c r="AM7" s="24">
        <v>0</v>
      </c>
      <c r="AN7" s="24">
        <v>0</v>
      </c>
      <c r="AO7" s="24" t="s">
        <v>102</v>
      </c>
      <c r="AP7" s="24" t="s">
        <v>102</v>
      </c>
      <c r="AQ7" s="24">
        <v>21.51</v>
      </c>
      <c r="AR7" s="24">
        <v>42.33</v>
      </c>
      <c r="AS7" s="24">
        <v>145.43</v>
      </c>
      <c r="AT7" s="24">
        <v>133.62</v>
      </c>
      <c r="AU7" s="24" t="s">
        <v>102</v>
      </c>
      <c r="AV7" s="24" t="s">
        <v>102</v>
      </c>
      <c r="AW7" s="24">
        <v>195.13</v>
      </c>
      <c r="AX7" s="24">
        <v>211.35</v>
      </c>
      <c r="AY7" s="24">
        <v>188.91</v>
      </c>
      <c r="AZ7" s="24" t="s">
        <v>102</v>
      </c>
      <c r="BA7" s="24" t="s">
        <v>102</v>
      </c>
      <c r="BB7" s="24">
        <v>103.7</v>
      </c>
      <c r="BC7" s="24">
        <v>114.23</v>
      </c>
      <c r="BD7" s="24">
        <v>38.4</v>
      </c>
      <c r="BE7" s="24">
        <v>36.94</v>
      </c>
      <c r="BF7" s="24" t="s">
        <v>102</v>
      </c>
      <c r="BG7" s="24" t="s">
        <v>102</v>
      </c>
      <c r="BH7" s="24">
        <v>6994.34</v>
      </c>
      <c r="BI7" s="24">
        <v>6739.12</v>
      </c>
      <c r="BJ7" s="24">
        <v>2911.42</v>
      </c>
      <c r="BK7" s="24" t="s">
        <v>102</v>
      </c>
      <c r="BL7" s="24" t="s">
        <v>102</v>
      </c>
      <c r="BM7" s="24">
        <v>746.98</v>
      </c>
      <c r="BN7" s="24">
        <v>904.55</v>
      </c>
      <c r="BO7" s="24">
        <v>900.82</v>
      </c>
      <c r="BP7" s="24">
        <v>809.19</v>
      </c>
      <c r="BQ7" s="24" t="s">
        <v>102</v>
      </c>
      <c r="BR7" s="24" t="s">
        <v>102</v>
      </c>
      <c r="BS7" s="24">
        <v>36.72</v>
      </c>
      <c r="BT7" s="24">
        <v>36.68</v>
      </c>
      <c r="BU7" s="24">
        <v>37.119999999999997</v>
      </c>
      <c r="BV7" s="24" t="s">
        <v>102</v>
      </c>
      <c r="BW7" s="24" t="s">
        <v>102</v>
      </c>
      <c r="BX7" s="24">
        <v>40.49</v>
      </c>
      <c r="BY7" s="24">
        <v>39.69</v>
      </c>
      <c r="BZ7" s="24">
        <v>52.94</v>
      </c>
      <c r="CA7" s="24">
        <v>57.02</v>
      </c>
      <c r="CB7" s="24" t="s">
        <v>102</v>
      </c>
      <c r="CC7" s="24" t="s">
        <v>102</v>
      </c>
      <c r="CD7" s="24">
        <v>603.77</v>
      </c>
      <c r="CE7" s="24">
        <v>609.78</v>
      </c>
      <c r="CF7" s="24">
        <v>599.51</v>
      </c>
      <c r="CG7" s="24" t="s">
        <v>102</v>
      </c>
      <c r="CH7" s="24" t="s">
        <v>102</v>
      </c>
      <c r="CI7" s="24">
        <v>274.54000000000002</v>
      </c>
      <c r="CJ7" s="24">
        <v>253.17</v>
      </c>
      <c r="CK7" s="24">
        <v>303.27999999999997</v>
      </c>
      <c r="CL7" s="24">
        <v>273.68</v>
      </c>
      <c r="CM7" s="24" t="s">
        <v>102</v>
      </c>
      <c r="CN7" s="24" t="s">
        <v>102</v>
      </c>
      <c r="CO7" s="24">
        <v>32.61</v>
      </c>
      <c r="CP7" s="24">
        <v>31.52</v>
      </c>
      <c r="CQ7" s="24">
        <v>31.52</v>
      </c>
      <c r="CR7" s="24" t="s">
        <v>102</v>
      </c>
      <c r="CS7" s="24" t="s">
        <v>102</v>
      </c>
      <c r="CT7" s="24">
        <v>41.66</v>
      </c>
      <c r="CU7" s="24">
        <v>36.369999999999997</v>
      </c>
      <c r="CV7" s="24">
        <v>52.35</v>
      </c>
      <c r="CW7" s="24">
        <v>52.55</v>
      </c>
      <c r="CX7" s="24" t="s">
        <v>102</v>
      </c>
      <c r="CY7" s="24" t="s">
        <v>102</v>
      </c>
      <c r="CZ7" s="24">
        <v>81.34</v>
      </c>
      <c r="DA7" s="24">
        <v>86.76</v>
      </c>
      <c r="DB7" s="24">
        <v>86.57</v>
      </c>
      <c r="DC7" s="24" t="s">
        <v>102</v>
      </c>
      <c r="DD7" s="24" t="s">
        <v>102</v>
      </c>
      <c r="DE7" s="24">
        <v>58.77</v>
      </c>
      <c r="DF7" s="24">
        <v>59.58</v>
      </c>
      <c r="DG7" s="24">
        <v>84.39</v>
      </c>
      <c r="DH7" s="24">
        <v>87.3</v>
      </c>
      <c r="DI7" s="24" t="s">
        <v>102</v>
      </c>
      <c r="DJ7" s="24" t="s">
        <v>102</v>
      </c>
      <c r="DK7" s="24">
        <v>3.3</v>
      </c>
      <c r="DL7" s="24">
        <v>6.6</v>
      </c>
      <c r="DM7" s="24">
        <v>9.9</v>
      </c>
      <c r="DN7" s="24" t="s">
        <v>102</v>
      </c>
      <c r="DO7" s="24" t="s">
        <v>102</v>
      </c>
      <c r="DP7" s="24">
        <v>11.47</v>
      </c>
      <c r="DQ7" s="24">
        <v>14.97</v>
      </c>
      <c r="DR7" s="24">
        <v>25.19</v>
      </c>
      <c r="DS7" s="24">
        <v>27.11</v>
      </c>
      <c r="DT7" s="24" t="s">
        <v>102</v>
      </c>
      <c r="DU7" s="24" t="s">
        <v>102</v>
      </c>
      <c r="DV7" s="24">
        <v>0</v>
      </c>
      <c r="DW7" s="24">
        <v>0</v>
      </c>
      <c r="DX7" s="24">
        <v>0</v>
      </c>
      <c r="DY7" s="24" t="s">
        <v>102</v>
      </c>
      <c r="DZ7" s="24" t="s">
        <v>102</v>
      </c>
      <c r="EA7" s="24">
        <v>0</v>
      </c>
      <c r="EB7" s="24">
        <v>0</v>
      </c>
      <c r="EC7" s="24">
        <v>0</v>
      </c>
      <c r="ED7" s="24">
        <v>0</v>
      </c>
      <c r="EE7" s="24" t="s">
        <v>102</v>
      </c>
      <c r="EF7" s="24" t="s">
        <v>102</v>
      </c>
      <c r="EG7" s="24">
        <v>0</v>
      </c>
      <c r="EH7" s="24">
        <v>0</v>
      </c>
      <c r="EI7" s="24">
        <v>0</v>
      </c>
      <c r="EJ7" s="24" t="s">
        <v>102</v>
      </c>
      <c r="EK7" s="24" t="s">
        <v>102</v>
      </c>
      <c r="EL7" s="24">
        <v>0</v>
      </c>
      <c r="EM7" s="24">
        <v>0</v>
      </c>
      <c r="EN7" s="24">
        <v>0.03</v>
      </c>
      <c r="EO7" s="24">
        <v>0.02</v>
      </c>
    </row>
    <row r="8" spans="1:148" x14ac:dyDescent="0.2">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2">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2">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2">
      <c r="B11">
        <v>4</v>
      </c>
      <c r="C11">
        <v>3</v>
      </c>
      <c r="D11">
        <v>2</v>
      </c>
      <c r="E11">
        <v>1</v>
      </c>
      <c r="F11">
        <v>0</v>
      </c>
      <c r="G11" t="s">
        <v>108</v>
      </c>
    </row>
    <row r="12" spans="1:148" x14ac:dyDescent="0.2">
      <c r="B12">
        <v>1</v>
      </c>
      <c r="C12">
        <v>1</v>
      </c>
      <c r="D12">
        <v>2</v>
      </c>
      <c r="E12">
        <v>3</v>
      </c>
      <c r="F12">
        <v>4</v>
      </c>
      <c r="G12" t="s">
        <v>109</v>
      </c>
    </row>
    <row r="13" spans="1:148" x14ac:dyDescent="0.2">
      <c r="B13" t="s">
        <v>110</v>
      </c>
      <c r="C13" t="s">
        <v>111</v>
      </c>
      <c r="D13" t="s">
        <v>111</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user</cp:lastModifiedBy>
  <dcterms:created xsi:type="dcterms:W3CDTF">2023-12-12T01:01:27Z</dcterms:created>
  <dcterms:modified xsi:type="dcterms:W3CDTF">2024-01-18T05:28:18Z</dcterms:modified>
  <cp:category/>
</cp:coreProperties>
</file>