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145.20\gesuidou\下水道課\下水道総務係\経営比較分析表\R5年度（R4年度分）\R6.1.24_提出\"/>
    </mc:Choice>
  </mc:AlternateContent>
  <workbookProtection workbookAlgorithmName="SHA-512" workbookHashValue="18PDls4wOA7BPl/YGlTC0YmcP8CjbPZIncXCiEZJCO6EzD16AsNHl8SnzPqw7tQiCUJ01pi2ooZ9UGXfG69yuA==" workbookSaltValue="nnC+rJoR1RIxrDHBnIhb8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<sst xmlns="http://schemas.openxmlformats.org/spreadsheetml/2006/main" count="275" uniqueCount="116">
  <si>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</si>
  <si>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</si>
  <si>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</si>
  <si>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</si>
  <si>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</si>
  <si>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</si>
  <si>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</si>
  <si>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</si>
  <si>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</si>
  <si>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</si>
  <si>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</si>
  <si>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</si>
  <si>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</si>
  <si>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</si>
  <si>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</si>
  <si>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</si>
  <si>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</si>
  <si>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</si>
  <si>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</si>
  <si>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</si>
  <si>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</si>
  <si>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</si>
  <si>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</si>
  <si>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</si>
  <si>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</si>
  <si>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</si>
  <si>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</si>
  <si>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</si>
  <si>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</si>
  <si>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</si>
  <si>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</si>
  <si>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</si>
  <si>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</si>
  <si>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</si>
  <si>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</si>
  <si>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</si>
  <si>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</si>
  <si>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</si>
  <si>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</si>
  <si>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</si>
  <si>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</si>
  <si>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</si>
  <si>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</si>
  <si>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</si>
  <si>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</si>
  <si>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</si>
  <si>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</si>
  <si>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</si>
  <si>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</si>
  <si>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</si>
  <si>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</si>
  <si>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</si>
  <si>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</si>
  <si>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</si>
  <si>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</si>
  <si>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</si>
  <si>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</si>
  <si>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</si>
  <si>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</si>
  <si>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</si>
  <si>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</si>
  <si>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</si>
  <si>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</si>
  <si>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</si>
  <si>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</si>
  <si>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</si>
  <si>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</si>
  <si>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</si>
  <si>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</si>
  <si>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</si>
  <si>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</si>
  <si>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</si>
  <si>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</si>
  <si>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</si>
  <si>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</si>
  <si>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</si>
  <si>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</si>
  <si>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</si>
  <si>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</si>
  <si>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</si>
  <si>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</si>
  <si>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</si>
  <si>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</si>
  <si>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</si>
  <si>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</si>
  <si>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</si>
  <si>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</si>
  <si>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</si>
  <si>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</si>
  <si>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</si>
  <si>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</si>
  <si>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</si>
  <si>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</si>
  <si>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</si>
  <si>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</si>
  <si>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</si>
  <si>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</si>
  <si>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</si>
  <si>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</si>
  <si>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</si>
  <si>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</si>
  <si>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</si>
  <si>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</si>
  <si>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</si>
  <si>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</si>
  <si>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</si>
  <si>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</si>
  <si>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</si>
  <si>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</si>
  <si>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</si>
  <si>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</si>
  <si>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</si>
  <si>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</si>
  <si>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①有形固定資産減価償却率は会計移行後間もないため、平均より低くなっている。完成後１５年程度経過したため、機械設備等で耐用年数を迎える資産も出てきている。
②③管渠については当面は更新の必要はない。
　今後は、令和元年度に策定した最適整備構想に基づき、機械設備等の計画的な更新を行っていく必要がある。</t>
    <rPh sb="13" eb="18">
      <t>カイケイイコウゴ</t>
    </rPh>
    <rPh sb="18" eb="19">
      <t>マ</t>
    </rPh>
    <rPh sb="37" eb="40">
      <t>カンセイゴ</t>
    </rPh>
    <rPh sb="42" eb="45">
      <t>ネンテイド</t>
    </rPh>
    <rPh sb="45" eb="47">
      <t>ケイカ</t>
    </rPh>
    <rPh sb="58" eb="62">
      <t>タイヨウネンスウ</t>
    </rPh>
    <rPh sb="63" eb="64">
      <t>ムカ</t>
    </rPh>
    <rPh sb="69" eb="70">
      <t>デ</t>
    </rPh>
    <rPh sb="104" eb="106">
      <t>レイワ</t>
    </rPh>
    <rPh sb="106" eb="109">
      <t>ガンネンド</t>
    </rPh>
    <rPh sb="110" eb="112">
      <t>サクテイ</t>
    </rPh>
    <rPh sb="114" eb="120">
      <t>サイテキセイビコウソウ</t>
    </rPh>
    <rPh sb="121" eb="122">
      <t>モト</t>
    </rPh>
    <rPh sb="125" eb="129">
      <t>キカイセツビ</t>
    </rPh>
    <rPh sb="129" eb="130">
      <t>トウ</t>
    </rPh>
    <rPh sb="131" eb="134">
      <t>ケイカクテキ</t>
    </rPh>
    <rPh sb="135" eb="137">
      <t>コウシン</t>
    </rPh>
    <rPh sb="138" eb="139">
      <t>オコナ</t>
    </rPh>
    <rPh sb="143" eb="145">
      <t>ヒツヨウ</t>
    </rPh>
    <phoneticPr fontId="4"/>
  </si>
  <si>
    <t>令和２年４月１日より企業会計へ移行しました。
　農業集落排水事業では川茂地区の１地区を運営しています。
　今後の改善に向けた取組みとしては、最適整備構想により計画的・効率的な施設更新を図ることで費用を抑制し、あわせて水洗化率の向上による収益の増加対策に取り組み、下水道事業の健全経営に努めながら安定した汚水処理サービスの提供を目指します。</t>
    <rPh sb="24" eb="30">
      <t>ノウギョウシュウラクハイスイ</t>
    </rPh>
    <rPh sb="34" eb="36">
      <t>カワモ</t>
    </rPh>
    <rPh sb="36" eb="38">
      <t>チク</t>
    </rPh>
    <rPh sb="70" eb="76">
      <t>サイテキセイビコウソウ</t>
    </rPh>
    <phoneticPr fontId="4"/>
  </si>
  <si>
    <t>①経常収支比率は100％を超えており、②累積欠損金は生じていないため経営状態は健全である。
③流動比率は100％を上回っており資金的な余裕がある状態であるが、前年度よりも低下しているため注意が必要である。また、事業規模が小さいため、何かあれば変動幅が大きくなりやすい傾向にあります。
④企業債残高対事業規模比率が大きく低下したのは、一般会計が負担する額を反映したためである。なお、近年は建設事業を実施していないことから、年々減少していく見込みとなっている。
⑤経費回収率は40％を切っており、類似団体平均よりも低い状況にある。これは、収益に占める一般会計繰入金の割合が高く、費用を賄えるだけの料金収入を確保できていない状況を示しており、施設の維持管理や将来の更新費用に充てる財源の見通しが厳しい状況にあることを示している。安定した収入確保のため、必要に応じて使用料金の見直しに向けた検討を進める必要がある。
⑥汚水処理原価は類似団体平均の２倍に近い高額となっており、施設の維持管理費の削減に向けた取組みが必要である。
⑦施設利用率は類似団体平均よりも低く、今後の大幅な上昇も見込めないことから、必要に応じて施設規模の見直しが必要である。
⑧水洗化率は同規模の平均を上回っているものの、安定的な経営維持のためにも、更なる向上に向けた取組みが必要である。</t>
    <rPh sb="36" eb="38">
      <t>ジョウタイ</t>
    </rPh>
    <rPh sb="57" eb="59">
      <t>ウワマワ</t>
    </rPh>
    <rPh sb="63" eb="65">
      <t>シキン</t>
    </rPh>
    <rPh sb="65" eb="66">
      <t>テキ</t>
    </rPh>
    <rPh sb="67" eb="69">
      <t>ヨユウ</t>
    </rPh>
    <rPh sb="72" eb="74">
      <t>ジョウタイ</t>
    </rPh>
    <rPh sb="79" eb="82">
      <t>ゼンネンド</t>
    </rPh>
    <rPh sb="85" eb="87">
      <t>テイカ</t>
    </rPh>
    <rPh sb="93" eb="95">
      <t>チュウイ</t>
    </rPh>
    <rPh sb="96" eb="98">
      <t>ヒツヨウ</t>
    </rPh>
    <rPh sb="105" eb="109">
      <t>ジギョウキボ</t>
    </rPh>
    <rPh sb="110" eb="111">
      <t>チイ</t>
    </rPh>
    <rPh sb="116" eb="117">
      <t>ナニ</t>
    </rPh>
    <rPh sb="121" eb="124">
      <t>ヘンドウハバ</t>
    </rPh>
    <rPh sb="125" eb="126">
      <t>オオ</t>
    </rPh>
    <rPh sb="133" eb="135">
      <t>ケイコウ</t>
    </rPh>
    <rPh sb="190" eb="192">
      <t>キンネン</t>
    </rPh>
    <rPh sb="198" eb="200">
      <t>ジッシ</t>
    </rPh>
    <rPh sb="240" eb="241">
      <t>キ</t>
    </rPh>
    <rPh sb="246" eb="252">
      <t>ルイジダンタイヘイキン</t>
    </rPh>
    <rPh sb="255" eb="256">
      <t>ヒク</t>
    </rPh>
    <rPh sb="422" eb="423">
      <t>チカ</t>
    </rPh>
    <rPh sb="424" eb="426">
      <t>コウガク</t>
    </rPh>
    <rPh sb="478" eb="480">
      <t>コンゴ</t>
    </rPh>
    <rPh sb="481" eb="483">
      <t>オオハバ</t>
    </rPh>
    <rPh sb="484" eb="486">
      <t>ジョウショウ</t>
    </rPh>
    <rPh sb="487" eb="489">
      <t>ミコ</t>
    </rPh>
    <rPh sb="497" eb="499">
      <t>ヒツヨウ</t>
    </rPh>
    <rPh sb="500" eb="501">
      <t>オウ</t>
    </rPh>
    <rPh sb="503" eb="507">
      <t>シセツキボ</t>
    </rPh>
    <rPh sb="508" eb="510">
      <t>ミナオ</t>
    </rPh>
    <rPh sb="512" eb="514">
      <t>ヒツヨウ</t>
    </rPh>
    <rPh sb="532" eb="53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</si>
</sst>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C1-4609-983C-34A8B3B507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c:v>0.03</c:v>
                </c:pt>
              </c:numCache>
            </c:numRef>
          </c:val>
          <c:smooth val="0"/>
          <c:extLst>
            <c:ext xmlns:c16="http://schemas.microsoft.com/office/drawing/2014/chart" uri="{C3380CC4-5D6E-409C-BE32-E72D297353CC}">
              <c16:uniqueId val="{00000001-E2C1-4609-983C-34A8B3B507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32.61</c:v>
                </c:pt>
                <c:pt idx="3">
                  <c:v>31.52</c:v>
                </c:pt>
                <c:pt idx="4">
                  <c:v>31.52</c:v>
                </c:pt>
              </c:numCache>
            </c:numRef>
          </c:val>
          <c:extLst>
            <c:ext xmlns:c16="http://schemas.microsoft.com/office/drawing/2014/chart" uri="{C3380CC4-5D6E-409C-BE32-E72D297353CC}">
              <c16:uniqueId val="{00000000-5D84-4A52-A29D-2BDFF91FBE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41.66</c:v>
                </c:pt>
                <c:pt idx="3">
                  <c:v>36.369999999999997</c:v>
                </c:pt>
                <c:pt idx="4">
                  <c:v>52.35</c:v>
                </c:pt>
              </c:numCache>
            </c:numRef>
          </c:val>
          <c:smooth val="0"/>
          <c:extLst>
            <c:ext xmlns:c16="http://schemas.microsoft.com/office/drawing/2014/chart" uri="{C3380CC4-5D6E-409C-BE32-E72D297353CC}">
              <c16:uniqueId val="{00000001-5D84-4A52-A29D-2BDFF91FBE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81.34</c:v>
                </c:pt>
                <c:pt idx="3">
                  <c:v>86.76</c:v>
                </c:pt>
                <c:pt idx="4">
                  <c:v>86.57</c:v>
                </c:pt>
              </c:numCache>
            </c:numRef>
          </c:val>
          <c:extLst>
            <c:ext xmlns:c16="http://schemas.microsoft.com/office/drawing/2014/chart" uri="{C3380CC4-5D6E-409C-BE32-E72D297353CC}">
              <c16:uniqueId val="{00000000-FFA0-45E5-8D44-1ADD30CEA7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58.77</c:v>
                </c:pt>
                <c:pt idx="3">
                  <c:v>59.58</c:v>
                </c:pt>
                <c:pt idx="4">
                  <c:v>84.39</c:v>
                </c:pt>
              </c:numCache>
            </c:numRef>
          </c:val>
          <c:smooth val="0"/>
          <c:extLst>
            <c:ext xmlns:c16="http://schemas.microsoft.com/office/drawing/2014/chart" uri="{C3380CC4-5D6E-409C-BE32-E72D297353CC}">
              <c16:uniqueId val="{00000001-FFA0-45E5-8D44-1ADD30CEA7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100.11</c:v>
                </c:pt>
                <c:pt idx="3">
                  <c:v>107.12</c:v>
                </c:pt>
                <c:pt idx="4">
                  <c:v>103.03</c:v>
                </c:pt>
              </c:numCache>
            </c:numRef>
          </c:val>
          <c:extLst>
            <c:ext xmlns:c16="http://schemas.microsoft.com/office/drawing/2014/chart" uri="{C3380CC4-5D6E-409C-BE32-E72D297353CC}">
              <c16:uniqueId val="{00000000-7133-4EBE-8158-F65E2E4F84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103.61</c:v>
                </c:pt>
                <c:pt idx="3">
                  <c:v>99.03</c:v>
                </c:pt>
                <c:pt idx="4">
                  <c:v>105.5</c:v>
                </c:pt>
              </c:numCache>
            </c:numRef>
          </c:val>
          <c:smooth val="0"/>
          <c:extLst>
            <c:ext xmlns:c16="http://schemas.microsoft.com/office/drawing/2014/chart" uri="{C3380CC4-5D6E-409C-BE32-E72D297353CC}">
              <c16:uniqueId val="{00000001-7133-4EBE-8158-F65E2E4F84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c:v>
                </c:pt>
                <c:pt idx="3">
                  <c:v>6.6</c:v>
                </c:pt>
                <c:pt idx="4">
                  <c:v>9.9</c:v>
                </c:pt>
              </c:numCache>
            </c:numRef>
          </c:val>
          <c:extLst>
            <c:ext xmlns:c16="http://schemas.microsoft.com/office/drawing/2014/chart" uri="{C3380CC4-5D6E-409C-BE32-E72D297353CC}">
              <c16:uniqueId val="{00000000-E997-44BC-A230-1E6B485C14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11.47</c:v>
                </c:pt>
                <c:pt idx="3">
                  <c:v>14.97</c:v>
                </c:pt>
                <c:pt idx="4">
                  <c:v>25.19</c:v>
                </c:pt>
              </c:numCache>
            </c:numRef>
          </c:val>
          <c:smooth val="0"/>
          <c:extLst>
            <c:ext xmlns:c16="http://schemas.microsoft.com/office/drawing/2014/chart" uri="{C3380CC4-5D6E-409C-BE32-E72D297353CC}">
              <c16:uniqueId val="{00000001-E997-44BC-A230-1E6B485C14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54-485F-A395-DD4764EF60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454-485F-A395-DD4764EF60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D4-45BF-AC81-05837295D1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21.51</c:v>
                </c:pt>
                <c:pt idx="3">
                  <c:v>42.33</c:v>
                </c:pt>
                <c:pt idx="4">
                  <c:v>145.43</c:v>
                </c:pt>
              </c:numCache>
            </c:numRef>
          </c:val>
          <c:smooth val="0"/>
          <c:extLst>
            <c:ext xmlns:c16="http://schemas.microsoft.com/office/drawing/2014/chart" uri="{C3380CC4-5D6E-409C-BE32-E72D297353CC}">
              <c16:uniqueId val="{00000001-4DD4-45BF-AC81-05837295D1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195.13</c:v>
                </c:pt>
                <c:pt idx="3">
                  <c:v>211.35</c:v>
                </c:pt>
                <c:pt idx="4">
                  <c:v>188.91</c:v>
                </c:pt>
              </c:numCache>
            </c:numRef>
          </c:val>
          <c:extLst>
            <c:ext xmlns:c16="http://schemas.microsoft.com/office/drawing/2014/chart" uri="{C3380CC4-5D6E-409C-BE32-E72D297353CC}">
              <c16:uniqueId val="{00000000-3D16-4D74-98DD-F48F7B21BF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103.7</c:v>
                </c:pt>
                <c:pt idx="3">
                  <c:v>114.23</c:v>
                </c:pt>
                <c:pt idx="4">
                  <c:v>38.4</c:v>
                </c:pt>
              </c:numCache>
            </c:numRef>
          </c:val>
          <c:smooth val="0"/>
          <c:extLst>
            <c:ext xmlns:c16="http://schemas.microsoft.com/office/drawing/2014/chart" uri="{C3380CC4-5D6E-409C-BE32-E72D297353CC}">
              <c16:uniqueId val="{00000001-3D16-4D74-98DD-F48F7B21BF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6994.34</c:v>
                </c:pt>
                <c:pt idx="3">
                  <c:v>6739.12</c:v>
                </c:pt>
                <c:pt idx="4">
                  <c:v>2911.42</c:v>
                </c:pt>
              </c:numCache>
            </c:numRef>
          </c:val>
          <c:extLst>
            <c:ext xmlns:c16="http://schemas.microsoft.com/office/drawing/2014/chart" uri="{C3380CC4-5D6E-409C-BE32-E72D297353CC}">
              <c16:uniqueId val="{00000000-36AA-4418-BC2A-F45271472D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746.98</c:v>
                </c:pt>
                <c:pt idx="3">
                  <c:v>904.55</c:v>
                </c:pt>
                <c:pt idx="4">
                  <c:v>900.82</c:v>
                </c:pt>
              </c:numCache>
            </c:numRef>
          </c:val>
          <c:smooth val="0"/>
          <c:extLst>
            <c:ext xmlns:c16="http://schemas.microsoft.com/office/drawing/2014/chart" uri="{C3380CC4-5D6E-409C-BE32-E72D297353CC}">
              <c16:uniqueId val="{00000001-36AA-4418-BC2A-F45271472D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36.72</c:v>
                </c:pt>
                <c:pt idx="3">
                  <c:v>36.68</c:v>
                </c:pt>
                <c:pt idx="4">
                  <c:v>37.119999999999997</c:v>
                </c:pt>
              </c:numCache>
            </c:numRef>
          </c:val>
          <c:extLst>
            <c:ext xmlns:c16="http://schemas.microsoft.com/office/drawing/2014/chart" uri="{C3380CC4-5D6E-409C-BE32-E72D297353CC}">
              <c16:uniqueId val="{00000000-72FD-40B0-B29C-D9F64110D2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40.49</c:v>
                </c:pt>
                <c:pt idx="3">
                  <c:v>39.69</c:v>
                </c:pt>
                <c:pt idx="4">
                  <c:v>52.94</c:v>
                </c:pt>
              </c:numCache>
            </c:numRef>
          </c:val>
          <c:smooth val="0"/>
          <c:extLst>
            <c:ext xmlns:c16="http://schemas.microsoft.com/office/drawing/2014/chart" uri="{C3380CC4-5D6E-409C-BE32-E72D297353CC}">
              <c16:uniqueId val="{00000001-72FD-40B0-B29C-D9F64110D2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603.77</c:v>
                </c:pt>
                <c:pt idx="3">
                  <c:v>609.78</c:v>
                </c:pt>
                <c:pt idx="4">
                  <c:v>599.51</c:v>
                </c:pt>
              </c:numCache>
            </c:numRef>
          </c:val>
          <c:extLst>
            <c:ext xmlns:c16="http://schemas.microsoft.com/office/drawing/2014/chart" uri="{C3380CC4-5D6E-409C-BE32-E72D297353CC}">
              <c16:uniqueId val="{00000000-3C4E-4EF4-877D-CA82DD65ED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274.54000000000002</c:v>
                </c:pt>
                <c:pt idx="3">
                  <c:v>253.17</c:v>
                </c:pt>
                <c:pt idx="4">
                  <c:v>303.27999999999997</c:v>
                </c:pt>
              </c:numCache>
            </c:numRef>
          </c:val>
          <c:smooth val="0"/>
          <c:extLst>
            <c:ext xmlns:c16="http://schemas.microsoft.com/office/drawing/2014/chart" uri="{C3380CC4-5D6E-409C-BE32-E72D297353CC}">
              <c16:uniqueId val="{00000001-3C4E-4EF4-877D-CA82DD65ED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6"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新潟県　佐渡市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50651</v>
      </c>
      <c r="AM8" s="55"/>
      <c r="AN8" s="55"/>
      <c r="AO8" s="55"/>
      <c r="AP8" s="55"/>
      <c r="AQ8" s="55"/>
      <c r="AR8" s="55"/>
      <c r="AS8" s="55"/>
      <c r="AT8" s="54">
        <f>データ!T6</f>
        <v>855.68</v>
      </c>
      <c r="AU8" s="54"/>
      <c r="AV8" s="54"/>
      <c r="AW8" s="54"/>
      <c r="AX8" s="54"/>
      <c r="AY8" s="54"/>
      <c r="AZ8" s="54"/>
      <c r="BA8" s="54"/>
      <c r="BB8" s="54">
        <f>データ!U6</f>
        <v>59.19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71.459999999999994</v>
      </c>
      <c r="J10" s="54"/>
      <c r="K10" s="54"/>
      <c r="L10" s="54"/>
      <c r="M10" s="54"/>
      <c r="N10" s="54"/>
      <c r="O10" s="54"/>
      <c r="P10" s="54">
        <f>データ!P6</f>
        <v>0.27</v>
      </c>
      <c r="Q10" s="54"/>
      <c r="R10" s="54"/>
      <c r="S10" s="54"/>
      <c r="T10" s="54"/>
      <c r="U10" s="54"/>
      <c r="V10" s="54"/>
      <c r="W10" s="54">
        <f>データ!Q6</f>
        <v>86.12</v>
      </c>
      <c r="X10" s="54"/>
      <c r="Y10" s="54"/>
      <c r="Z10" s="54"/>
      <c r="AA10" s="54"/>
      <c r="AB10" s="54"/>
      <c r="AC10" s="54"/>
      <c r="AD10" s="55">
        <f>データ!R6</f>
        <v>4284</v>
      </c>
      <c r="AE10" s="55"/>
      <c r="AF10" s="55"/>
      <c r="AG10" s="55"/>
      <c r="AH10" s="55"/>
      <c r="AI10" s="55"/>
      <c r="AJ10" s="55"/>
      <c r="AK10" s="2"/>
      <c r="AL10" s="55">
        <f>データ!V6</f>
        <v>134</v>
      </c>
      <c r="AM10" s="55"/>
      <c r="AN10" s="55"/>
      <c r="AO10" s="55"/>
      <c r="AP10" s="55"/>
      <c r="AQ10" s="55"/>
      <c r="AR10" s="55"/>
      <c r="AS10" s="55"/>
      <c r="AT10" s="54">
        <f>データ!W6</f>
        <v>0.27</v>
      </c>
      <c r="AU10" s="54"/>
      <c r="AV10" s="54"/>
      <c r="AW10" s="54"/>
      <c r="AX10" s="54"/>
      <c r="AY10" s="54"/>
      <c r="AZ10" s="54"/>
      <c r="BA10" s="54"/>
      <c r="BB10" s="54">
        <f>データ!X6</f>
        <v>496.3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6RU8baNTX8x0+/LSGNiw+6xtfnzsLbGZDFGK2ULsegCtPF1YL+C6Rh0ScNKcdIyCq3lppkhcOMPe+z5kLhGRCA==" saltValue="7RNourHYTRLsEbjG60lj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152242</v>
      </c>
      <c r="D6" s="19">
        <f t="shared" si="3"/>
        <v>46</v>
      </c>
      <c r="E6" s="19">
        <f t="shared" si="3"/>
        <v>17</v>
      </c>
      <c r="F6" s="19">
        <f t="shared" si="3"/>
        <v>5</v>
      </c>
      <c r="G6" s="19">
        <f t="shared" si="3"/>
        <v>0</v>
      </c>
      <c r="H6" s="19" t="str">
        <f t="shared" si="3"/>
        <v>新潟県　佐渡市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71.459999999999994</v>
      </c>
      <c r="P6" s="20">
        <f t="shared" si="3"/>
        <v>0.27</v>
      </c>
      <c r="Q6" s="20">
        <f t="shared" si="3"/>
        <v>86.12</v>
      </c>
      <c r="R6" s="20">
        <f t="shared" si="3"/>
        <v>4284</v>
      </c>
      <c r="S6" s="20">
        <f t="shared" si="3"/>
        <v>50651</v>
      </c>
      <c r="T6" s="20">
        <f t="shared" si="3"/>
        <v>855.68</v>
      </c>
      <c r="U6" s="20">
        <f t="shared" si="3"/>
        <v>59.19</v>
      </c>
      <c r="V6" s="20">
        <f t="shared" si="3"/>
        <v>134</v>
      </c>
      <c r="W6" s="20">
        <f t="shared" si="3"/>
        <v>0.27</v>
      </c>
      <c r="X6" s="20">
        <f t="shared" si="3"/>
        <v>496.3</v>
      </c>
      <c r="Y6" s="21" t="str">
        <f>IF(Y7="",NA(),Y7)</f>
        <v>-</v>
      </c>
      <c r="Z6" s="21" t="str">
        <f t="shared" ref="Z6:AH6" si="4">IF(Z7="",NA(),Z7)</f>
        <v>-</v>
      </c>
      <c r="AA6" s="21">
        <f t="shared" si="4"/>
        <v>100.11</v>
      </c>
      <c r="AB6" s="21">
        <f t="shared" si="4"/>
        <v>107.12</v>
      </c>
      <c r="AC6" s="21">
        <f t="shared" si="4"/>
        <v>103.03</v>
      </c>
      <c r="AD6" s="21" t="str">
        <f t="shared" si="4"/>
        <v>-</v>
      </c>
      <c r="AE6" s="21" t="str">
        <f t="shared" si="4"/>
        <v>-</v>
      </c>
      <c r="AF6" s="21">
        <f t="shared" si="4"/>
        <v>103.61</v>
      </c>
      <c r="AG6" s="21">
        <f t="shared" si="4"/>
        <v>99.03</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21.51</v>
      </c>
      <c r="AR6" s="21">
        <f t="shared" si="5"/>
        <v>42.33</v>
      </c>
      <c r="AS6" s="21">
        <f t="shared" si="5"/>
        <v>145.43</v>
      </c>
      <c r="AT6" s="20" t="str">
        <f>IF(AT7="","",IF(AT7="-","【-】","【"&amp;SUBSTITUTE(TEXT(AT7,"#,##0.00"),"-","△")&amp;"】"))</f>
        <v>【133.62】</v>
      </c>
      <c r="AU6" s="21" t="str">
        <f>IF(AU7="",NA(),AU7)</f>
        <v>-</v>
      </c>
      <c r="AV6" s="21" t="str">
        <f t="shared" ref="AV6:BD6" si="6">IF(AV7="",NA(),AV7)</f>
        <v>-</v>
      </c>
      <c r="AW6" s="21">
        <f t="shared" si="6"/>
        <v>195.13</v>
      </c>
      <c r="AX6" s="21">
        <f t="shared" si="6"/>
        <v>211.35</v>
      </c>
      <c r="AY6" s="21">
        <f t="shared" si="6"/>
        <v>188.91</v>
      </c>
      <c r="AZ6" s="21" t="str">
        <f t="shared" si="6"/>
        <v>-</v>
      </c>
      <c r="BA6" s="21" t="str">
        <f t="shared" si="6"/>
        <v>-</v>
      </c>
      <c r="BB6" s="21">
        <f t="shared" si="6"/>
        <v>103.7</v>
      </c>
      <c r="BC6" s="21">
        <f t="shared" si="6"/>
        <v>114.23</v>
      </c>
      <c r="BD6" s="21">
        <f t="shared" si="6"/>
        <v>38.4</v>
      </c>
      <c r="BE6" s="20" t="str">
        <f>IF(BE7="","",IF(BE7="-","【-】","【"&amp;SUBSTITUTE(TEXT(BE7,"#,##0.00"),"-","△")&amp;"】"))</f>
        <v>【36.94】</v>
      </c>
      <c r="BF6" s="21" t="str">
        <f>IF(BF7="",NA(),BF7)</f>
        <v>-</v>
      </c>
      <c r="BG6" s="21" t="str">
        <f t="shared" ref="BG6:BO6" si="7">IF(BG7="",NA(),BG7)</f>
        <v>-</v>
      </c>
      <c r="BH6" s="21">
        <f t="shared" si="7"/>
        <v>6994.34</v>
      </c>
      <c r="BI6" s="21">
        <f t="shared" si="7"/>
        <v>6739.12</v>
      </c>
      <c r="BJ6" s="21">
        <f t="shared" si="7"/>
        <v>2911.42</v>
      </c>
      <c r="BK6" s="21" t="str">
        <f t="shared" si="7"/>
        <v>-</v>
      </c>
      <c r="BL6" s="21" t="str">
        <f t="shared" si="7"/>
        <v>-</v>
      </c>
      <c r="BM6" s="21">
        <f t="shared" si="7"/>
        <v>746.98</v>
      </c>
      <c r="BN6" s="21">
        <f t="shared" si="7"/>
        <v>904.55</v>
      </c>
      <c r="BO6" s="21">
        <f t="shared" si="7"/>
        <v>900.82</v>
      </c>
      <c r="BP6" s="20" t="str">
        <f>IF(BP7="","",IF(BP7="-","【-】","【"&amp;SUBSTITUTE(TEXT(BP7,"#,##0.00"),"-","△")&amp;"】"))</f>
        <v>【809.19】</v>
      </c>
      <c r="BQ6" s="21" t="str">
        <f>IF(BQ7="",NA(),BQ7)</f>
        <v>-</v>
      </c>
      <c r="BR6" s="21" t="str">
        <f t="shared" ref="BR6:BZ6" si="8">IF(BR7="",NA(),BR7)</f>
        <v>-</v>
      </c>
      <c r="BS6" s="21">
        <f t="shared" si="8"/>
        <v>36.72</v>
      </c>
      <c r="BT6" s="21">
        <f t="shared" si="8"/>
        <v>36.68</v>
      </c>
      <c r="BU6" s="21">
        <f t="shared" si="8"/>
        <v>37.119999999999997</v>
      </c>
      <c r="BV6" s="21" t="str">
        <f t="shared" si="8"/>
        <v>-</v>
      </c>
      <c r="BW6" s="21" t="str">
        <f t="shared" si="8"/>
        <v>-</v>
      </c>
      <c r="BX6" s="21">
        <f t="shared" si="8"/>
        <v>40.49</v>
      </c>
      <c r="BY6" s="21">
        <f t="shared" si="8"/>
        <v>39.69</v>
      </c>
      <c r="BZ6" s="21">
        <f t="shared" si="8"/>
        <v>52.94</v>
      </c>
      <c r="CA6" s="20" t="str">
        <f>IF(CA7="","",IF(CA7="-","【-】","【"&amp;SUBSTITUTE(TEXT(CA7,"#,##0.00"),"-","△")&amp;"】"))</f>
        <v>【57.02】</v>
      </c>
      <c r="CB6" s="21" t="str">
        <f>IF(CB7="",NA(),CB7)</f>
        <v>-</v>
      </c>
      <c r="CC6" s="21" t="str">
        <f t="shared" ref="CC6:CK6" si="9">IF(CC7="",NA(),CC7)</f>
        <v>-</v>
      </c>
      <c r="CD6" s="21">
        <f t="shared" si="9"/>
        <v>603.77</v>
      </c>
      <c r="CE6" s="21">
        <f t="shared" si="9"/>
        <v>609.78</v>
      </c>
      <c r="CF6" s="21">
        <f t="shared" si="9"/>
        <v>599.51</v>
      </c>
      <c r="CG6" s="21" t="str">
        <f t="shared" si="9"/>
        <v>-</v>
      </c>
      <c r="CH6" s="21" t="str">
        <f t="shared" si="9"/>
        <v>-</v>
      </c>
      <c r="CI6" s="21">
        <f t="shared" si="9"/>
        <v>274.54000000000002</v>
      </c>
      <c r="CJ6" s="21">
        <f t="shared" si="9"/>
        <v>253.17</v>
      </c>
      <c r="CK6" s="21">
        <f t="shared" si="9"/>
        <v>303.27999999999997</v>
      </c>
      <c r="CL6" s="20" t="str">
        <f>IF(CL7="","",IF(CL7="-","【-】","【"&amp;SUBSTITUTE(TEXT(CL7,"#,##0.00"),"-","△")&amp;"】"))</f>
        <v>【273.68】</v>
      </c>
      <c r="CM6" s="21" t="str">
        <f>IF(CM7="",NA(),CM7)</f>
        <v>-</v>
      </c>
      <c r="CN6" s="21" t="str">
        <f t="shared" ref="CN6:CV6" si="10">IF(CN7="",NA(),CN7)</f>
        <v>-</v>
      </c>
      <c r="CO6" s="21">
        <f t="shared" si="10"/>
        <v>32.61</v>
      </c>
      <c r="CP6" s="21">
        <f t="shared" si="10"/>
        <v>31.52</v>
      </c>
      <c r="CQ6" s="21">
        <f t="shared" si="10"/>
        <v>31.52</v>
      </c>
      <c r="CR6" s="21" t="str">
        <f t="shared" si="10"/>
        <v>-</v>
      </c>
      <c r="CS6" s="21" t="str">
        <f t="shared" si="10"/>
        <v>-</v>
      </c>
      <c r="CT6" s="21">
        <f t="shared" si="10"/>
        <v>41.66</v>
      </c>
      <c r="CU6" s="21">
        <f t="shared" si="10"/>
        <v>36.369999999999997</v>
      </c>
      <c r="CV6" s="21">
        <f t="shared" si="10"/>
        <v>52.35</v>
      </c>
      <c r="CW6" s="20" t="str">
        <f>IF(CW7="","",IF(CW7="-","【-】","【"&amp;SUBSTITUTE(TEXT(CW7,"#,##0.00"),"-","△")&amp;"】"))</f>
        <v>【52.55】</v>
      </c>
      <c r="CX6" s="21" t="str">
        <f>IF(CX7="",NA(),CX7)</f>
        <v>-</v>
      </c>
      <c r="CY6" s="21" t="str">
        <f t="shared" ref="CY6:DG6" si="11">IF(CY7="",NA(),CY7)</f>
        <v>-</v>
      </c>
      <c r="CZ6" s="21">
        <f t="shared" si="11"/>
        <v>81.34</v>
      </c>
      <c r="DA6" s="21">
        <f t="shared" si="11"/>
        <v>86.76</v>
      </c>
      <c r="DB6" s="21">
        <f t="shared" si="11"/>
        <v>86.57</v>
      </c>
      <c r="DC6" s="21" t="str">
        <f t="shared" si="11"/>
        <v>-</v>
      </c>
      <c r="DD6" s="21" t="str">
        <f t="shared" si="11"/>
        <v>-</v>
      </c>
      <c r="DE6" s="21">
        <f t="shared" si="11"/>
        <v>58.77</v>
      </c>
      <c r="DF6" s="21">
        <f t="shared" si="11"/>
        <v>59.58</v>
      </c>
      <c r="DG6" s="21">
        <f t="shared" si="11"/>
        <v>84.39</v>
      </c>
      <c r="DH6" s="20" t="str">
        <f>IF(DH7="","",IF(DH7="-","【-】","【"&amp;SUBSTITUTE(TEXT(DH7,"#,##0.00"),"-","△")&amp;"】"))</f>
        <v>【87.30】</v>
      </c>
      <c r="DI6" s="21" t="str">
        <f>IF(DI7="",NA(),DI7)</f>
        <v>-</v>
      </c>
      <c r="DJ6" s="21" t="str">
        <f t="shared" ref="DJ6:DR6" si="12">IF(DJ7="",NA(),DJ7)</f>
        <v>-</v>
      </c>
      <c r="DK6" s="21">
        <f t="shared" si="12"/>
        <v>3.3</v>
      </c>
      <c r="DL6" s="21">
        <f t="shared" si="12"/>
        <v>6.6</v>
      </c>
      <c r="DM6" s="21">
        <f t="shared" si="12"/>
        <v>9.9</v>
      </c>
      <c r="DN6" s="21" t="str">
        <f t="shared" si="12"/>
        <v>-</v>
      </c>
      <c r="DO6" s="21" t="str">
        <f t="shared" si="12"/>
        <v>-</v>
      </c>
      <c r="DP6" s="21">
        <f t="shared" si="12"/>
        <v>11.47</v>
      </c>
      <c r="DQ6" s="21">
        <f t="shared" si="12"/>
        <v>14.97</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1">
        <f t="shared" si="14"/>
        <v>0.03</v>
      </c>
      <c r="EO6" s="20" t="str">
        <f>IF(EO7="","",IF(EO7="-","【-】","【"&amp;SUBSTITUTE(TEXT(EO7,"#,##0.00"),"-","△")&amp;"】"))</f>
        <v>【0.02】</v>
      </c>
    </row>
    <row r="7" spans="1:148" s="22" customFormat="1" x14ac:dyDescent="0.2">
      <c r="A7" s="14"/>
      <c r="B7" s="23">
        <v>2022</v>
      </c>
      <c r="C7" s="23">
        <v>152242</v>
      </c>
      <c r="D7" s="23">
        <v>46</v>
      </c>
      <c r="E7" s="23">
        <v>17</v>
      </c>
      <c r="F7" s="23">
        <v>5</v>
      </c>
      <c r="G7" s="23">
        <v>0</v>
      </c>
      <c r="H7" s="23" t="s">
        <v>96</v>
      </c>
      <c r="I7" s="23" t="s">
        <v>97</v>
      </c>
      <c r="J7" s="23" t="s">
        <v>98</v>
      </c>
      <c r="K7" s="23" t="s">
        <v>99</v>
      </c>
      <c r="L7" s="23" t="s">
        <v>100</v>
      </c>
      <c r="M7" s="23" t="s">
        <v>101</v>
      </c>
      <c r="N7" s="24" t="s">
        <v>102</v>
      </c>
      <c r="O7" s="24">
        <v>71.459999999999994</v>
      </c>
      <c r="P7" s="24">
        <v>0.27</v>
      </c>
      <c r="Q7" s="24">
        <v>86.12</v>
      </c>
      <c r="R7" s="24">
        <v>4284</v>
      </c>
      <c r="S7" s="24">
        <v>50651</v>
      </c>
      <c r="T7" s="24">
        <v>855.68</v>
      </c>
      <c r="U7" s="24">
        <v>59.19</v>
      </c>
      <c r="V7" s="24">
        <v>134</v>
      </c>
      <c r="W7" s="24">
        <v>0.27</v>
      </c>
      <c r="X7" s="24">
        <v>496.3</v>
      </c>
      <c r="Y7" s="24" t="s">
        <v>102</v>
      </c>
      <c r="Z7" s="24" t="s">
        <v>102</v>
      </c>
      <c r="AA7" s="24">
        <v>100.11</v>
      </c>
      <c r="AB7" s="24">
        <v>107.12</v>
      </c>
      <c r="AC7" s="24">
        <v>103.03</v>
      </c>
      <c r="AD7" s="24" t="s">
        <v>102</v>
      </c>
      <c r="AE7" s="24" t="s">
        <v>102</v>
      </c>
      <c r="AF7" s="24">
        <v>103.61</v>
      </c>
      <c r="AG7" s="24">
        <v>99.03</v>
      </c>
      <c r="AH7" s="24">
        <v>105.5</v>
      </c>
      <c r="AI7" s="24">
        <v>103.61</v>
      </c>
      <c r="AJ7" s="24" t="s">
        <v>102</v>
      </c>
      <c r="AK7" s="24" t="s">
        <v>102</v>
      </c>
      <c r="AL7" s="24">
        <v>0</v>
      </c>
      <c r="AM7" s="24">
        <v>0</v>
      </c>
      <c r="AN7" s="24">
        <v>0</v>
      </c>
      <c r="AO7" s="24" t="s">
        <v>102</v>
      </c>
      <c r="AP7" s="24" t="s">
        <v>102</v>
      </c>
      <c r="AQ7" s="24">
        <v>21.51</v>
      </c>
      <c r="AR7" s="24">
        <v>42.33</v>
      </c>
      <c r="AS7" s="24">
        <v>145.43</v>
      </c>
      <c r="AT7" s="24">
        <v>133.62</v>
      </c>
      <c r="AU7" s="24" t="s">
        <v>102</v>
      </c>
      <c r="AV7" s="24" t="s">
        <v>102</v>
      </c>
      <c r="AW7" s="24">
        <v>195.13</v>
      </c>
      <c r="AX7" s="24">
        <v>211.35</v>
      </c>
      <c r="AY7" s="24">
        <v>188.91</v>
      </c>
      <c r="AZ7" s="24" t="s">
        <v>102</v>
      </c>
      <c r="BA7" s="24" t="s">
        <v>102</v>
      </c>
      <c r="BB7" s="24">
        <v>103.7</v>
      </c>
      <c r="BC7" s="24">
        <v>114.23</v>
      </c>
      <c r="BD7" s="24">
        <v>38.4</v>
      </c>
      <c r="BE7" s="24">
        <v>36.94</v>
      </c>
      <c r="BF7" s="24" t="s">
        <v>102</v>
      </c>
      <c r="BG7" s="24" t="s">
        <v>102</v>
      </c>
      <c r="BH7" s="24">
        <v>6994.34</v>
      </c>
      <c r="BI7" s="24">
        <v>6739.12</v>
      </c>
      <c r="BJ7" s="24">
        <v>2911.42</v>
      </c>
      <c r="BK7" s="24" t="s">
        <v>102</v>
      </c>
      <c r="BL7" s="24" t="s">
        <v>102</v>
      </c>
      <c r="BM7" s="24">
        <v>746.98</v>
      </c>
      <c r="BN7" s="24">
        <v>904.55</v>
      </c>
      <c r="BO7" s="24">
        <v>900.82</v>
      </c>
      <c r="BP7" s="24">
        <v>809.19</v>
      </c>
      <c r="BQ7" s="24" t="s">
        <v>102</v>
      </c>
      <c r="BR7" s="24" t="s">
        <v>102</v>
      </c>
      <c r="BS7" s="24">
        <v>36.72</v>
      </c>
      <c r="BT7" s="24">
        <v>36.68</v>
      </c>
      <c r="BU7" s="24">
        <v>37.119999999999997</v>
      </c>
      <c r="BV7" s="24" t="s">
        <v>102</v>
      </c>
      <c r="BW7" s="24" t="s">
        <v>102</v>
      </c>
      <c r="BX7" s="24">
        <v>40.49</v>
      </c>
      <c r="BY7" s="24">
        <v>39.69</v>
      </c>
      <c r="BZ7" s="24">
        <v>52.94</v>
      </c>
      <c r="CA7" s="24">
        <v>57.02</v>
      </c>
      <c r="CB7" s="24" t="s">
        <v>102</v>
      </c>
      <c r="CC7" s="24" t="s">
        <v>102</v>
      </c>
      <c r="CD7" s="24">
        <v>603.77</v>
      </c>
      <c r="CE7" s="24">
        <v>609.78</v>
      </c>
      <c r="CF7" s="24">
        <v>599.51</v>
      </c>
      <c r="CG7" s="24" t="s">
        <v>102</v>
      </c>
      <c r="CH7" s="24" t="s">
        <v>102</v>
      </c>
      <c r="CI7" s="24">
        <v>274.54000000000002</v>
      </c>
      <c r="CJ7" s="24">
        <v>253.17</v>
      </c>
      <c r="CK7" s="24">
        <v>303.27999999999997</v>
      </c>
      <c r="CL7" s="24">
        <v>273.68</v>
      </c>
      <c r="CM7" s="24" t="s">
        <v>102</v>
      </c>
      <c r="CN7" s="24" t="s">
        <v>102</v>
      </c>
      <c r="CO7" s="24">
        <v>32.61</v>
      </c>
      <c r="CP7" s="24">
        <v>31.52</v>
      </c>
      <c r="CQ7" s="24">
        <v>31.52</v>
      </c>
      <c r="CR7" s="24" t="s">
        <v>102</v>
      </c>
      <c r="CS7" s="24" t="s">
        <v>102</v>
      </c>
      <c r="CT7" s="24">
        <v>41.66</v>
      </c>
      <c r="CU7" s="24">
        <v>36.369999999999997</v>
      </c>
      <c r="CV7" s="24">
        <v>52.35</v>
      </c>
      <c r="CW7" s="24">
        <v>52.55</v>
      </c>
      <c r="CX7" s="24" t="s">
        <v>102</v>
      </c>
      <c r="CY7" s="24" t="s">
        <v>102</v>
      </c>
      <c r="CZ7" s="24">
        <v>81.34</v>
      </c>
      <c r="DA7" s="24">
        <v>86.76</v>
      </c>
      <c r="DB7" s="24">
        <v>86.57</v>
      </c>
      <c r="DC7" s="24" t="s">
        <v>102</v>
      </c>
      <c r="DD7" s="24" t="s">
        <v>102</v>
      </c>
      <c r="DE7" s="24">
        <v>58.77</v>
      </c>
      <c r="DF7" s="24">
        <v>59.58</v>
      </c>
      <c r="DG7" s="24">
        <v>84.39</v>
      </c>
      <c r="DH7" s="24">
        <v>87.3</v>
      </c>
      <c r="DI7" s="24" t="s">
        <v>102</v>
      </c>
      <c r="DJ7" s="24" t="s">
        <v>102</v>
      </c>
      <c r="DK7" s="24">
        <v>3.3</v>
      </c>
      <c r="DL7" s="24">
        <v>6.6</v>
      </c>
      <c r="DM7" s="24">
        <v>9.9</v>
      </c>
      <c r="DN7" s="24" t="s">
        <v>102</v>
      </c>
      <c r="DO7" s="24" t="s">
        <v>102</v>
      </c>
      <c r="DP7" s="24">
        <v>11.47</v>
      </c>
      <c r="DQ7" s="24">
        <v>14.97</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2023-12-12T01:01:27Z</dcterms:created>
  <dcterms:modified xsi:type="dcterms:W3CDTF">2024-01-18T05:28:18Z</dcterms:modified>
  <cp:category/>
</cp:coreProperties>
</file>