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5年度（R4年度分）\R6.1.24_提出\"/>
    </mc:Choice>
  </mc:AlternateContent>
  <workbookProtection workbookAlgorithmName="SHA-512" workbookHashValue="RM9QOq8TUTwalyAIifIbkzdBtQYA7rLMxcZ2aAD867ZNc2aEKUNKoeS8FenrBpqwT9yrKfyOoDLf3KFrauiv9Q==" workbookSaltValue="mBXIzoTUTT+3EgbgI44nD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<sst xmlns="http://schemas.openxmlformats.org/spreadsheetml/2006/main" count="275" uniqueCount="117">
  <si>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</si>
  <si>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</si>
  <si>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</si>
  <si>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</si>
  <si>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</si>
  <si>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</si>
  <si>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</si>
  <si>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</si>
  <si>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</si>
  <si>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</si>
  <si>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</si>
  <si>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</si>
  <si>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</si>
  <si>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</si>
  <si>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</si>
  <si>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</si>
  <si>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</si>
  <si>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</si>
  <si>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</si>
  <si>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</si>
  <si>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</si>
  <si>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</si>
  <si>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</si>
  <si>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</si>
  <si>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</si>
  <si>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</si>
  <si>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</si>
  <si>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</si>
  <si>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</si>
  <si>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</si>
  <si>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</si>
  <si>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</si>
  <si>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</si>
  <si>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</si>
  <si>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</si>
  <si>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</si>
  <si>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</si>
  <si>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</si>
  <si>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</si>
  <si>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</si>
  <si>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</si>
  <si>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</si>
  <si>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</si>
  <si>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</si>
  <si>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</si>
  <si>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</si>
  <si>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</si>
  <si>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</si>
  <si>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</si>
  <si>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</si>
  <si>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</si>
  <si>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</si>
  <si>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</si>
  <si>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</si>
  <si>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</si>
  <si>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</si>
  <si>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</si>
  <si>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</si>
  <si>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</si>
  <si>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</si>
  <si>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</si>
  <si>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</si>
  <si>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</si>
  <si>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</si>
  <si>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</si>
  <si>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</si>
  <si>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</si>
  <si>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</si>
  <si>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</si>
  <si>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</si>
  <si>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</si>
  <si>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</si>
  <si>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</si>
  <si>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</si>
  <si>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</si>
  <si>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</si>
  <si>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</si>
  <si>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</si>
  <si>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</si>
  <si>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</si>
  <si>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</si>
  <si>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</si>
  <si>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</si>
  <si>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</si>
  <si>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</si>
  <si>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</si>
  <si>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</si>
  <si>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</si>
  <si>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</si>
  <si>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</si>
  <si>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</si>
  <si>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</si>
  <si>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</si>
  <si>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</si>
  <si>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</si>
  <si>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</si>
  <si>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</si>
  <si>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</si>
  <si>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</si>
  <si>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</si>
  <si>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</si>
  <si>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</si>
  <si>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</si>
  <si>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</si>
  <si>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</si>
  <si>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</si>
  <si>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</si>
  <si>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</si>
  <si>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</si>
  <si>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</si>
  <si>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</si>
  <si>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</si>
  <si>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</si>
  <si>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</si>
  <si>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①有形固定資産減価償却率は会計移行後間もないため、平均より低くなっているが、耐用年数を迎えた機械設備等で更新を実施している資産もある。
②③管渠については当面は更新の必要はない。
　今後は、施設及び管渠の老朽化に備え、機能保全計画に基づく計画的な更新を行っていく必要がある。</t>
    <rPh sb="13" eb="18">
      <t>カイケイイコウゴ</t>
    </rPh>
    <rPh sb="18" eb="19">
      <t>マ</t>
    </rPh>
    <rPh sb="38" eb="46">
      <t>タイヨウネンスウ</t>
    </rPh>
    <rPh sb="46" eb="51">
      <t>キカイセツビトウ</t>
    </rPh>
    <rPh sb="52" eb="54">
      <t>コウシン</t>
    </rPh>
    <rPh sb="55" eb="57">
      <t>ジッシ</t>
    </rPh>
    <rPh sb="61" eb="63">
      <t>シサン</t>
    </rPh>
    <rPh sb="119" eb="122">
      <t>ケイカクテキ</t>
    </rPh>
    <rPh sb="123" eb="125">
      <t>コウシン</t>
    </rPh>
    <rPh sb="126" eb="127">
      <t>オコナ</t>
    </rPh>
    <rPh sb="131" eb="133">
      <t>ヒツヨウ</t>
    </rPh>
    <phoneticPr fontId="4"/>
  </si>
  <si>
    <t>令和２年４月１日より企業会計へ移行しました。
　漁業集落排水事業では、姫津・達者地区、松ヶ崎地区、沢崎地区、江積・田野浦地区、亀脇地区の５地区を運営しています。
　今後の改善に向けた取組みとしては、機能保全計画により計画的・効率的な施設更新を図ることで費用を抑制し、あわせて水洗化率の向上による収益の増加対策に取り組み、下水道事業の健全経営に努めながら安定した汚水処理サービスの提供を目指します。</t>
    <rPh sb="35" eb="37">
      <t>ヒメヅ</t>
    </rPh>
    <rPh sb="38" eb="40">
      <t>タッシャ</t>
    </rPh>
    <rPh sb="40" eb="42">
      <t>チク</t>
    </rPh>
    <rPh sb="43" eb="48">
      <t>マツガサキチク</t>
    </rPh>
    <rPh sb="49" eb="53">
      <t>サワサキチク</t>
    </rPh>
    <rPh sb="54" eb="56">
      <t>エツミ</t>
    </rPh>
    <rPh sb="57" eb="60">
      <t>タノウラ</t>
    </rPh>
    <rPh sb="60" eb="62">
      <t>チク</t>
    </rPh>
    <rPh sb="63" eb="65">
      <t>カメワキ</t>
    </rPh>
    <rPh sb="65" eb="67">
      <t>チク</t>
    </rPh>
    <rPh sb="99" eb="105">
      <t>キノウホゼンケイカク</t>
    </rPh>
    <phoneticPr fontId="4"/>
  </si>
  <si>
    <t>①経常収支比率は100％を超えており、②累積欠損金は生じていないため経営状態は健全である。
③流動比率は100％を上回っており資金的な余裕がある状態である。比較的事業規模が小さいため、何かあれば変動幅が大きくなりやすい傾向にあります。
④企業債残高対事業規模比率が大きく低下したのは、一般会計が負担する額を反映したためである。なお、近年は機械設備等の更新工事を実施しているため、企業債残高は横ばい状態となっている。
⑤経費回収率は、類似団体平均よりも高い状況にあるが、50％程度で推移してい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⑥汚水処理原価は低下してきているものの、類似団体平均よりも高額となっており、施設の維持管理費の削減に向けた取組みが必要である。
⑦施設利用率は類似団体平均よりも低く、今後の大幅な上昇も見込めないことから、必要に応じて施設規模の見直しが必要である。
⑧水洗化率は同規模の平均を下回っており、安定的な経営維持のためにも、更なる向上に向けた取組みが必要である。</t>
    <rPh sb="36" eb="38">
      <t>ジョウタイ</t>
    </rPh>
    <rPh sb="57" eb="59">
      <t>ウワマワ</t>
    </rPh>
    <rPh sb="63" eb="66">
      <t>シキンテキ</t>
    </rPh>
    <rPh sb="67" eb="69">
      <t>ヨユウ</t>
    </rPh>
    <rPh sb="72" eb="74">
      <t>ジョウタイ</t>
    </rPh>
    <rPh sb="78" eb="85">
      <t>ヒカクテキジギョウキボ</t>
    </rPh>
    <rPh sb="86" eb="87">
      <t>チイ</t>
    </rPh>
    <rPh sb="92" eb="93">
      <t>ナニ</t>
    </rPh>
    <rPh sb="97" eb="100">
      <t>ヘンドウハバ</t>
    </rPh>
    <rPh sb="101" eb="102">
      <t>オオ</t>
    </rPh>
    <rPh sb="109" eb="111">
      <t>ケイコウ</t>
    </rPh>
    <rPh sb="166" eb="168">
      <t>キンネン</t>
    </rPh>
    <rPh sb="169" eb="174">
      <t>キカイセツビトウ</t>
    </rPh>
    <rPh sb="175" eb="179">
      <t>コウシンコウジ</t>
    </rPh>
    <rPh sb="180" eb="182">
      <t>ジッシ</t>
    </rPh>
    <rPh sb="189" eb="192">
      <t>キギョウサイ</t>
    </rPh>
    <rPh sb="192" eb="194">
      <t>ザンダカ</t>
    </rPh>
    <rPh sb="195" eb="196">
      <t>ヨコ</t>
    </rPh>
    <rPh sb="198" eb="200">
      <t>ジョウタイ</t>
    </rPh>
    <rPh sb="216" eb="222">
      <t>ルイジダンタイヘイキン</t>
    </rPh>
    <rPh sb="225" eb="226">
      <t>タカ</t>
    </rPh>
    <rPh sb="237" eb="239">
      <t>テイド</t>
    </rPh>
    <rPh sb="240" eb="242">
      <t>スイイ</t>
    </rPh>
    <rPh sb="396" eb="398">
      <t>テイカ</t>
    </rPh>
    <rPh sb="417" eb="419">
      <t>コウガク</t>
    </rPh>
    <rPh sb="525" eb="52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</si>
</sst>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0.21</c:v>
                </c:pt>
              </c:numCache>
            </c:numRef>
          </c:val>
          <c:extLst>
            <c:ext xmlns:c16="http://schemas.microsoft.com/office/drawing/2014/chart" uri="{C3380CC4-5D6E-409C-BE32-E72D297353CC}">
              <c16:uniqueId val="{00000000-9CE7-461F-8B17-96FC8236B4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formatCode="#,##0.00;&quot;△&quot;#,##0.00">
                  <c:v>0</c:v>
                </c:pt>
                <c:pt idx="4">
                  <c:v>0.02</c:v>
                </c:pt>
              </c:numCache>
            </c:numRef>
          </c:val>
          <c:smooth val="0"/>
          <c:extLst>
            <c:ext xmlns:c16="http://schemas.microsoft.com/office/drawing/2014/chart" uri="{C3380CC4-5D6E-409C-BE32-E72D297353CC}">
              <c16:uniqueId val="{00000001-9CE7-461F-8B17-96FC8236B4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18.47</c:v>
                </c:pt>
                <c:pt idx="3">
                  <c:v>20.170000000000002</c:v>
                </c:pt>
                <c:pt idx="4">
                  <c:v>16.38</c:v>
                </c:pt>
              </c:numCache>
            </c:numRef>
          </c:val>
          <c:extLst>
            <c:ext xmlns:c16="http://schemas.microsoft.com/office/drawing/2014/chart" uri="{C3380CC4-5D6E-409C-BE32-E72D297353CC}">
              <c16:uniqueId val="{00000000-47AC-40E7-8A66-D20778F746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40.29</c:v>
                </c:pt>
                <c:pt idx="3">
                  <c:v>40.11</c:v>
                </c:pt>
                <c:pt idx="4">
                  <c:v>37.67</c:v>
                </c:pt>
              </c:numCache>
            </c:numRef>
          </c:val>
          <c:smooth val="0"/>
          <c:extLst>
            <c:ext xmlns:c16="http://schemas.microsoft.com/office/drawing/2014/chart" uri="{C3380CC4-5D6E-409C-BE32-E72D297353CC}">
              <c16:uniqueId val="{00000001-47AC-40E7-8A66-D20778F746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78.16</c:v>
                </c:pt>
                <c:pt idx="3">
                  <c:v>79.08</c:v>
                </c:pt>
                <c:pt idx="4">
                  <c:v>79.78</c:v>
                </c:pt>
              </c:numCache>
            </c:numRef>
          </c:val>
          <c:extLst>
            <c:ext xmlns:c16="http://schemas.microsoft.com/office/drawing/2014/chart" uri="{C3380CC4-5D6E-409C-BE32-E72D297353CC}">
              <c16:uniqueId val="{00000000-E8C7-46FF-A605-5F1EFFF87A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87.49</c:v>
                </c:pt>
                <c:pt idx="3">
                  <c:v>87.61</c:v>
                </c:pt>
                <c:pt idx="4">
                  <c:v>87.94</c:v>
                </c:pt>
              </c:numCache>
            </c:numRef>
          </c:val>
          <c:smooth val="0"/>
          <c:extLst>
            <c:ext xmlns:c16="http://schemas.microsoft.com/office/drawing/2014/chart" uri="{C3380CC4-5D6E-409C-BE32-E72D297353CC}">
              <c16:uniqueId val="{00000001-E8C7-46FF-A605-5F1EFFF87A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102.85</c:v>
                </c:pt>
                <c:pt idx="3">
                  <c:v>100.96</c:v>
                </c:pt>
                <c:pt idx="4">
                  <c:v>101.71</c:v>
                </c:pt>
              </c:numCache>
            </c:numRef>
          </c:val>
          <c:extLst>
            <c:ext xmlns:c16="http://schemas.microsoft.com/office/drawing/2014/chart" uri="{C3380CC4-5D6E-409C-BE32-E72D297353CC}">
              <c16:uniqueId val="{00000000-9E52-4F77-BB56-47C83E9DCB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95.71</c:v>
                </c:pt>
                <c:pt idx="3">
                  <c:v>96.59</c:v>
                </c:pt>
                <c:pt idx="4">
                  <c:v>96.86</c:v>
                </c:pt>
              </c:numCache>
            </c:numRef>
          </c:val>
          <c:smooth val="0"/>
          <c:extLst>
            <c:ext xmlns:c16="http://schemas.microsoft.com/office/drawing/2014/chart" uri="{C3380CC4-5D6E-409C-BE32-E72D297353CC}">
              <c16:uniqueId val="{00000001-9E52-4F77-BB56-47C83E9DCB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4.92</c:v>
                </c:pt>
                <c:pt idx="3">
                  <c:v>9.26</c:v>
                </c:pt>
                <c:pt idx="4">
                  <c:v>12.8</c:v>
                </c:pt>
              </c:numCache>
            </c:numRef>
          </c:val>
          <c:extLst>
            <c:ext xmlns:c16="http://schemas.microsoft.com/office/drawing/2014/chart" uri="{C3380CC4-5D6E-409C-BE32-E72D297353CC}">
              <c16:uniqueId val="{00000000-58E4-41C4-9046-4439DB8CA4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29.9</c:v>
                </c:pt>
                <c:pt idx="3">
                  <c:v>32.58</c:v>
                </c:pt>
                <c:pt idx="4">
                  <c:v>37.479999999999997</c:v>
                </c:pt>
              </c:numCache>
            </c:numRef>
          </c:val>
          <c:smooth val="0"/>
          <c:extLst>
            <c:ext xmlns:c16="http://schemas.microsoft.com/office/drawing/2014/chart" uri="{C3380CC4-5D6E-409C-BE32-E72D297353CC}">
              <c16:uniqueId val="{00000001-58E4-41C4-9046-4439DB8CA4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4B-4A1D-BC06-DEBB06B464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C4B-4A1D-BC06-DEBB06B464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68-452D-B0FF-85D0382737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11.66</c:v>
                </c:pt>
                <c:pt idx="3">
                  <c:v>18.57</c:v>
                </c:pt>
                <c:pt idx="4">
                  <c:v>17.78</c:v>
                </c:pt>
              </c:numCache>
            </c:numRef>
          </c:val>
          <c:smooth val="0"/>
          <c:extLst>
            <c:ext xmlns:c16="http://schemas.microsoft.com/office/drawing/2014/chart" uri="{C3380CC4-5D6E-409C-BE32-E72D297353CC}">
              <c16:uniqueId val="{00000001-2568-452D-B0FF-85D0382737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108.34</c:v>
                </c:pt>
                <c:pt idx="3">
                  <c:v>116.98</c:v>
                </c:pt>
                <c:pt idx="4">
                  <c:v>125.92</c:v>
                </c:pt>
              </c:numCache>
            </c:numRef>
          </c:val>
          <c:extLst>
            <c:ext xmlns:c16="http://schemas.microsoft.com/office/drawing/2014/chart" uri="{C3380CC4-5D6E-409C-BE32-E72D297353CC}">
              <c16:uniqueId val="{00000000-AF7C-4E55-95A2-3BBD7A0566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53.11</c:v>
                </c:pt>
                <c:pt idx="3">
                  <c:v>54.48</c:v>
                </c:pt>
                <c:pt idx="4">
                  <c:v>51.12</c:v>
                </c:pt>
              </c:numCache>
            </c:numRef>
          </c:val>
          <c:smooth val="0"/>
          <c:extLst>
            <c:ext xmlns:c16="http://schemas.microsoft.com/office/drawing/2014/chart" uri="{C3380CC4-5D6E-409C-BE32-E72D297353CC}">
              <c16:uniqueId val="{00000001-AF7C-4E55-95A2-3BBD7A0566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1155.06</c:v>
                </c:pt>
                <c:pt idx="3">
                  <c:v>1215.5999999999999</c:v>
                </c:pt>
                <c:pt idx="4">
                  <c:v>553.87</c:v>
                </c:pt>
              </c:numCache>
            </c:numRef>
          </c:val>
          <c:extLst>
            <c:ext xmlns:c16="http://schemas.microsoft.com/office/drawing/2014/chart" uri="{C3380CC4-5D6E-409C-BE32-E72D297353CC}">
              <c16:uniqueId val="{00000000-7F62-4960-803E-B652A19DFD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807.81</c:v>
                </c:pt>
                <c:pt idx="3">
                  <c:v>733.23</c:v>
                </c:pt>
                <c:pt idx="4">
                  <c:v>607.88</c:v>
                </c:pt>
              </c:numCache>
            </c:numRef>
          </c:val>
          <c:smooth val="0"/>
          <c:extLst>
            <c:ext xmlns:c16="http://schemas.microsoft.com/office/drawing/2014/chart" uri="{C3380CC4-5D6E-409C-BE32-E72D297353CC}">
              <c16:uniqueId val="{00000001-7F62-4960-803E-B652A19DFD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42.02</c:v>
                </c:pt>
                <c:pt idx="3">
                  <c:v>47.61</c:v>
                </c:pt>
                <c:pt idx="4">
                  <c:v>55.09</c:v>
                </c:pt>
              </c:numCache>
            </c:numRef>
          </c:val>
          <c:extLst>
            <c:ext xmlns:c16="http://schemas.microsoft.com/office/drawing/2014/chart" uri="{C3380CC4-5D6E-409C-BE32-E72D297353CC}">
              <c16:uniqueId val="{00000000-2B62-4875-A89E-6D5E7291C6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49.44</c:v>
                </c:pt>
                <c:pt idx="3">
                  <c:v>54.39</c:v>
                </c:pt>
                <c:pt idx="4">
                  <c:v>48.98</c:v>
                </c:pt>
              </c:numCache>
            </c:numRef>
          </c:val>
          <c:smooth val="0"/>
          <c:extLst>
            <c:ext xmlns:c16="http://schemas.microsoft.com/office/drawing/2014/chart" uri="{C3380CC4-5D6E-409C-BE32-E72D297353CC}">
              <c16:uniqueId val="{00000001-2B62-4875-A89E-6D5E7291C6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529.53</c:v>
                </c:pt>
                <c:pt idx="3">
                  <c:v>468.1</c:v>
                </c:pt>
                <c:pt idx="4">
                  <c:v>404.63</c:v>
                </c:pt>
              </c:numCache>
            </c:numRef>
          </c:val>
          <c:extLst>
            <c:ext xmlns:c16="http://schemas.microsoft.com/office/drawing/2014/chart" uri="{C3380CC4-5D6E-409C-BE32-E72D297353CC}">
              <c16:uniqueId val="{00000000-5F95-4F28-A1C8-77DB253802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343.49</c:v>
                </c:pt>
                <c:pt idx="3">
                  <c:v>318.06</c:v>
                </c:pt>
                <c:pt idx="4">
                  <c:v>362.51</c:v>
                </c:pt>
              </c:numCache>
            </c:numRef>
          </c:val>
          <c:smooth val="0"/>
          <c:extLst>
            <c:ext xmlns:c16="http://schemas.microsoft.com/office/drawing/2014/chart" uri="{C3380CC4-5D6E-409C-BE32-E72D297353CC}">
              <c16:uniqueId val="{00000001-5F95-4F28-A1C8-77DB253802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31"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新潟県　佐渡市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H1</v>
      </c>
      <c r="X8" s="66"/>
      <c r="Y8" s="66"/>
      <c r="Z8" s="66"/>
      <c r="AA8" s="66"/>
      <c r="AB8" s="66"/>
      <c r="AC8" s="66"/>
      <c r="AD8" s="67" t="str">
        <f>データ!$M$6</f>
        <v>非設置</v>
      </c>
      <c r="AE8" s="67"/>
      <c r="AF8" s="67"/>
      <c r="AG8" s="67"/>
      <c r="AH8" s="67"/>
      <c r="AI8" s="67"/>
      <c r="AJ8" s="67"/>
      <c r="AK8" s="3"/>
      <c r="AL8" s="55">
        <f>データ!S6</f>
        <v>50651</v>
      </c>
      <c r="AM8" s="55"/>
      <c r="AN8" s="55"/>
      <c r="AO8" s="55"/>
      <c r="AP8" s="55"/>
      <c r="AQ8" s="55"/>
      <c r="AR8" s="55"/>
      <c r="AS8" s="55"/>
      <c r="AT8" s="54">
        <f>データ!T6</f>
        <v>855.68</v>
      </c>
      <c r="AU8" s="54"/>
      <c r="AV8" s="54"/>
      <c r="AW8" s="54"/>
      <c r="AX8" s="54"/>
      <c r="AY8" s="54"/>
      <c r="AZ8" s="54"/>
      <c r="BA8" s="54"/>
      <c r="BB8" s="54">
        <f>データ!U6</f>
        <v>59.19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86.48</v>
      </c>
      <c r="J10" s="54"/>
      <c r="K10" s="54"/>
      <c r="L10" s="54"/>
      <c r="M10" s="54"/>
      <c r="N10" s="54"/>
      <c r="O10" s="54"/>
      <c r="P10" s="54">
        <f>データ!P6</f>
        <v>2.35</v>
      </c>
      <c r="Q10" s="54"/>
      <c r="R10" s="54"/>
      <c r="S10" s="54"/>
      <c r="T10" s="54"/>
      <c r="U10" s="54"/>
      <c r="V10" s="54"/>
      <c r="W10" s="54">
        <f>データ!Q6</f>
        <v>92.16</v>
      </c>
      <c r="X10" s="54"/>
      <c r="Y10" s="54"/>
      <c r="Z10" s="54"/>
      <c r="AA10" s="54"/>
      <c r="AB10" s="54"/>
      <c r="AC10" s="54"/>
      <c r="AD10" s="55">
        <f>データ!R6</f>
        <v>4284</v>
      </c>
      <c r="AE10" s="55"/>
      <c r="AF10" s="55"/>
      <c r="AG10" s="55"/>
      <c r="AH10" s="55"/>
      <c r="AI10" s="55"/>
      <c r="AJ10" s="55"/>
      <c r="AK10" s="2"/>
      <c r="AL10" s="55">
        <f>データ!V6</f>
        <v>1172</v>
      </c>
      <c r="AM10" s="55"/>
      <c r="AN10" s="55"/>
      <c r="AO10" s="55"/>
      <c r="AP10" s="55"/>
      <c r="AQ10" s="55"/>
      <c r="AR10" s="55"/>
      <c r="AS10" s="55"/>
      <c r="AT10" s="54">
        <f>データ!W6</f>
        <v>1</v>
      </c>
      <c r="AU10" s="54"/>
      <c r="AV10" s="54"/>
      <c r="AW10" s="54"/>
      <c r="AX10" s="54"/>
      <c r="AY10" s="54"/>
      <c r="AZ10" s="54"/>
      <c r="BA10" s="54"/>
      <c r="BB10" s="54">
        <f>データ!X6</f>
        <v>1172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lBIlmb+ZJzEYA1obN0qK0Ky59XXhw8dJyU8sjyvcl8pUleCjdsTEjC5SyH6Kh8t7CmY3becODD8QIWx1tMTTJQ==" saltValue="bqT3I7NFko5h+UcMQ38u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152242</v>
      </c>
      <c r="D6" s="19">
        <f t="shared" si="3"/>
        <v>46</v>
      </c>
      <c r="E6" s="19">
        <f t="shared" si="3"/>
        <v>17</v>
      </c>
      <c r="F6" s="19">
        <f t="shared" si="3"/>
        <v>6</v>
      </c>
      <c r="G6" s="19">
        <f t="shared" si="3"/>
        <v>0</v>
      </c>
      <c r="H6" s="19" t="str">
        <f t="shared" si="3"/>
        <v>新潟県　佐渡市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86.48</v>
      </c>
      <c r="P6" s="20">
        <f t="shared" si="3"/>
        <v>2.35</v>
      </c>
      <c r="Q6" s="20">
        <f t="shared" si="3"/>
        <v>92.16</v>
      </c>
      <c r="R6" s="20">
        <f t="shared" si="3"/>
        <v>4284</v>
      </c>
      <c r="S6" s="20">
        <f t="shared" si="3"/>
        <v>50651</v>
      </c>
      <c r="T6" s="20">
        <f t="shared" si="3"/>
        <v>855.68</v>
      </c>
      <c r="U6" s="20">
        <f t="shared" si="3"/>
        <v>59.19</v>
      </c>
      <c r="V6" s="20">
        <f t="shared" si="3"/>
        <v>1172</v>
      </c>
      <c r="W6" s="20">
        <f t="shared" si="3"/>
        <v>1</v>
      </c>
      <c r="X6" s="20">
        <f t="shared" si="3"/>
        <v>1172</v>
      </c>
      <c r="Y6" s="21" t="str">
        <f>IF(Y7="",NA(),Y7)</f>
        <v>-</v>
      </c>
      <c r="Z6" s="21" t="str">
        <f t="shared" ref="Z6:AH6" si="4">IF(Z7="",NA(),Z7)</f>
        <v>-</v>
      </c>
      <c r="AA6" s="21">
        <f t="shared" si="4"/>
        <v>102.85</v>
      </c>
      <c r="AB6" s="21">
        <f t="shared" si="4"/>
        <v>100.96</v>
      </c>
      <c r="AC6" s="21">
        <f t="shared" si="4"/>
        <v>101.71</v>
      </c>
      <c r="AD6" s="21" t="str">
        <f t="shared" si="4"/>
        <v>-</v>
      </c>
      <c r="AE6" s="21" t="str">
        <f t="shared" si="4"/>
        <v>-</v>
      </c>
      <c r="AF6" s="21">
        <f t="shared" si="4"/>
        <v>95.71</v>
      </c>
      <c r="AG6" s="21">
        <f t="shared" si="4"/>
        <v>96.59</v>
      </c>
      <c r="AH6" s="21">
        <f t="shared" si="4"/>
        <v>96.86</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11.66</v>
      </c>
      <c r="AR6" s="21">
        <f t="shared" si="5"/>
        <v>18.57</v>
      </c>
      <c r="AS6" s="21">
        <f t="shared" si="5"/>
        <v>17.78</v>
      </c>
      <c r="AT6" s="20" t="str">
        <f>IF(AT7="","",IF(AT7="-","【-】","【"&amp;SUBSTITUTE(TEXT(AT7,"#,##0.00"),"-","△")&amp;"】"))</f>
        <v>【104.91】</v>
      </c>
      <c r="AU6" s="21" t="str">
        <f>IF(AU7="",NA(),AU7)</f>
        <v>-</v>
      </c>
      <c r="AV6" s="21" t="str">
        <f t="shared" ref="AV6:BD6" si="6">IF(AV7="",NA(),AV7)</f>
        <v>-</v>
      </c>
      <c r="AW6" s="21">
        <f t="shared" si="6"/>
        <v>108.34</v>
      </c>
      <c r="AX6" s="21">
        <f t="shared" si="6"/>
        <v>116.98</v>
      </c>
      <c r="AY6" s="21">
        <f t="shared" si="6"/>
        <v>125.92</v>
      </c>
      <c r="AZ6" s="21" t="str">
        <f t="shared" si="6"/>
        <v>-</v>
      </c>
      <c r="BA6" s="21" t="str">
        <f t="shared" si="6"/>
        <v>-</v>
      </c>
      <c r="BB6" s="21">
        <f t="shared" si="6"/>
        <v>53.11</v>
      </c>
      <c r="BC6" s="21">
        <f t="shared" si="6"/>
        <v>54.48</v>
      </c>
      <c r="BD6" s="21">
        <f t="shared" si="6"/>
        <v>51.12</v>
      </c>
      <c r="BE6" s="20" t="str">
        <f>IF(BE7="","",IF(BE7="-","【-】","【"&amp;SUBSTITUTE(TEXT(BE7,"#,##0.00"),"-","△")&amp;"】"))</f>
        <v>【61.34】</v>
      </c>
      <c r="BF6" s="21" t="str">
        <f>IF(BF7="",NA(),BF7)</f>
        <v>-</v>
      </c>
      <c r="BG6" s="21" t="str">
        <f t="shared" ref="BG6:BO6" si="7">IF(BG7="",NA(),BG7)</f>
        <v>-</v>
      </c>
      <c r="BH6" s="21">
        <f t="shared" si="7"/>
        <v>1155.06</v>
      </c>
      <c r="BI6" s="21">
        <f t="shared" si="7"/>
        <v>1215.5999999999999</v>
      </c>
      <c r="BJ6" s="21">
        <f t="shared" si="7"/>
        <v>553.87</v>
      </c>
      <c r="BK6" s="21" t="str">
        <f t="shared" si="7"/>
        <v>-</v>
      </c>
      <c r="BL6" s="21" t="str">
        <f t="shared" si="7"/>
        <v>-</v>
      </c>
      <c r="BM6" s="21">
        <f t="shared" si="7"/>
        <v>807.81</v>
      </c>
      <c r="BN6" s="21">
        <f t="shared" si="7"/>
        <v>733.23</v>
      </c>
      <c r="BO6" s="21">
        <f t="shared" si="7"/>
        <v>607.88</v>
      </c>
      <c r="BP6" s="20" t="str">
        <f>IF(BP7="","",IF(BP7="-","【-】","【"&amp;SUBSTITUTE(TEXT(BP7,"#,##0.00"),"-","△")&amp;"】"))</f>
        <v>【1,078.44】</v>
      </c>
      <c r="BQ6" s="21" t="str">
        <f>IF(BQ7="",NA(),BQ7)</f>
        <v>-</v>
      </c>
      <c r="BR6" s="21" t="str">
        <f t="shared" ref="BR6:BZ6" si="8">IF(BR7="",NA(),BR7)</f>
        <v>-</v>
      </c>
      <c r="BS6" s="21">
        <f t="shared" si="8"/>
        <v>42.02</v>
      </c>
      <c r="BT6" s="21">
        <f t="shared" si="8"/>
        <v>47.61</v>
      </c>
      <c r="BU6" s="21">
        <f t="shared" si="8"/>
        <v>55.09</v>
      </c>
      <c r="BV6" s="21" t="str">
        <f t="shared" si="8"/>
        <v>-</v>
      </c>
      <c r="BW6" s="21" t="str">
        <f t="shared" si="8"/>
        <v>-</v>
      </c>
      <c r="BX6" s="21">
        <f t="shared" si="8"/>
        <v>49.44</v>
      </c>
      <c r="BY6" s="21">
        <f t="shared" si="8"/>
        <v>54.39</v>
      </c>
      <c r="BZ6" s="21">
        <f t="shared" si="8"/>
        <v>48.98</v>
      </c>
      <c r="CA6" s="20" t="str">
        <f>IF(CA7="","",IF(CA7="-","【-】","【"&amp;SUBSTITUTE(TEXT(CA7,"#,##0.00"),"-","△")&amp;"】"))</f>
        <v>【41.91】</v>
      </c>
      <c r="CB6" s="21" t="str">
        <f>IF(CB7="",NA(),CB7)</f>
        <v>-</v>
      </c>
      <c r="CC6" s="21" t="str">
        <f t="shared" ref="CC6:CK6" si="9">IF(CC7="",NA(),CC7)</f>
        <v>-</v>
      </c>
      <c r="CD6" s="21">
        <f t="shared" si="9"/>
        <v>529.53</v>
      </c>
      <c r="CE6" s="21">
        <f t="shared" si="9"/>
        <v>468.1</v>
      </c>
      <c r="CF6" s="21">
        <f t="shared" si="9"/>
        <v>404.63</v>
      </c>
      <c r="CG6" s="21" t="str">
        <f t="shared" si="9"/>
        <v>-</v>
      </c>
      <c r="CH6" s="21" t="str">
        <f t="shared" si="9"/>
        <v>-</v>
      </c>
      <c r="CI6" s="21">
        <f t="shared" si="9"/>
        <v>343.49</v>
      </c>
      <c r="CJ6" s="21">
        <f t="shared" si="9"/>
        <v>318.06</v>
      </c>
      <c r="CK6" s="21">
        <f t="shared" si="9"/>
        <v>362.51</v>
      </c>
      <c r="CL6" s="20" t="str">
        <f>IF(CL7="","",IF(CL7="-","【-】","【"&amp;SUBSTITUTE(TEXT(CL7,"#,##0.00"),"-","△")&amp;"】"))</f>
        <v>【420.17】</v>
      </c>
      <c r="CM6" s="21" t="str">
        <f>IF(CM7="",NA(),CM7)</f>
        <v>-</v>
      </c>
      <c r="CN6" s="21" t="str">
        <f t="shared" ref="CN6:CV6" si="10">IF(CN7="",NA(),CN7)</f>
        <v>-</v>
      </c>
      <c r="CO6" s="21">
        <f t="shared" si="10"/>
        <v>18.47</v>
      </c>
      <c r="CP6" s="21">
        <f t="shared" si="10"/>
        <v>20.170000000000002</v>
      </c>
      <c r="CQ6" s="21">
        <f t="shared" si="10"/>
        <v>16.38</v>
      </c>
      <c r="CR6" s="21" t="str">
        <f t="shared" si="10"/>
        <v>-</v>
      </c>
      <c r="CS6" s="21" t="str">
        <f t="shared" si="10"/>
        <v>-</v>
      </c>
      <c r="CT6" s="21">
        <f t="shared" si="10"/>
        <v>40.29</v>
      </c>
      <c r="CU6" s="21">
        <f t="shared" si="10"/>
        <v>40.11</v>
      </c>
      <c r="CV6" s="21">
        <f t="shared" si="10"/>
        <v>37.67</v>
      </c>
      <c r="CW6" s="20" t="str">
        <f>IF(CW7="","",IF(CW7="-","【-】","【"&amp;SUBSTITUTE(TEXT(CW7,"#,##0.00"),"-","△")&amp;"】"))</f>
        <v>【29.92】</v>
      </c>
      <c r="CX6" s="21" t="str">
        <f>IF(CX7="",NA(),CX7)</f>
        <v>-</v>
      </c>
      <c r="CY6" s="21" t="str">
        <f t="shared" ref="CY6:DG6" si="11">IF(CY7="",NA(),CY7)</f>
        <v>-</v>
      </c>
      <c r="CZ6" s="21">
        <f t="shared" si="11"/>
        <v>78.16</v>
      </c>
      <c r="DA6" s="21">
        <f t="shared" si="11"/>
        <v>79.08</v>
      </c>
      <c r="DB6" s="21">
        <f t="shared" si="11"/>
        <v>79.78</v>
      </c>
      <c r="DC6" s="21" t="str">
        <f t="shared" si="11"/>
        <v>-</v>
      </c>
      <c r="DD6" s="21" t="str">
        <f t="shared" si="11"/>
        <v>-</v>
      </c>
      <c r="DE6" s="21">
        <f t="shared" si="11"/>
        <v>87.49</v>
      </c>
      <c r="DF6" s="21">
        <f t="shared" si="11"/>
        <v>87.61</v>
      </c>
      <c r="DG6" s="21">
        <f t="shared" si="11"/>
        <v>87.94</v>
      </c>
      <c r="DH6" s="20" t="str">
        <f>IF(DH7="","",IF(DH7="-","【-】","【"&amp;SUBSTITUTE(TEXT(DH7,"#,##0.00"),"-","△")&amp;"】"))</f>
        <v>【80.39】</v>
      </c>
      <c r="DI6" s="21" t="str">
        <f>IF(DI7="",NA(),DI7)</f>
        <v>-</v>
      </c>
      <c r="DJ6" s="21" t="str">
        <f t="shared" ref="DJ6:DR6" si="12">IF(DJ7="",NA(),DJ7)</f>
        <v>-</v>
      </c>
      <c r="DK6" s="21">
        <f t="shared" si="12"/>
        <v>4.92</v>
      </c>
      <c r="DL6" s="21">
        <f t="shared" si="12"/>
        <v>9.26</v>
      </c>
      <c r="DM6" s="21">
        <f t="shared" si="12"/>
        <v>12.8</v>
      </c>
      <c r="DN6" s="21" t="str">
        <f t="shared" si="12"/>
        <v>-</v>
      </c>
      <c r="DO6" s="21" t="str">
        <f t="shared" si="12"/>
        <v>-</v>
      </c>
      <c r="DP6" s="21">
        <f t="shared" si="12"/>
        <v>29.9</v>
      </c>
      <c r="DQ6" s="21">
        <f t="shared" si="12"/>
        <v>32.58</v>
      </c>
      <c r="DR6" s="21">
        <f t="shared" si="12"/>
        <v>37.479999999999997</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0.21</v>
      </c>
      <c r="EJ6" s="21" t="str">
        <f t="shared" si="14"/>
        <v>-</v>
      </c>
      <c r="EK6" s="21" t="str">
        <f t="shared" si="14"/>
        <v>-</v>
      </c>
      <c r="EL6" s="21">
        <f t="shared" si="14"/>
        <v>0.01</v>
      </c>
      <c r="EM6" s="20">
        <f t="shared" si="14"/>
        <v>0</v>
      </c>
      <c r="EN6" s="21">
        <f t="shared" si="14"/>
        <v>0.02</v>
      </c>
      <c r="EO6" s="20" t="str">
        <f>IF(EO7="","",IF(EO7="-","【-】","【"&amp;SUBSTITUTE(TEXT(EO7,"#,##0.00"),"-","△")&amp;"】"))</f>
        <v>【0.01】</v>
      </c>
    </row>
    <row r="7" spans="1:148" s="22" customFormat="1" x14ac:dyDescent="0.2">
      <c r="A7" s="14"/>
      <c r="B7" s="23">
        <v>2022</v>
      </c>
      <c r="C7" s="23">
        <v>152242</v>
      </c>
      <c r="D7" s="23">
        <v>46</v>
      </c>
      <c r="E7" s="23">
        <v>17</v>
      </c>
      <c r="F7" s="23">
        <v>6</v>
      </c>
      <c r="G7" s="23">
        <v>0</v>
      </c>
      <c r="H7" s="23" t="s">
        <v>96</v>
      </c>
      <c r="I7" s="23" t="s">
        <v>97</v>
      </c>
      <c r="J7" s="23" t="s">
        <v>98</v>
      </c>
      <c r="K7" s="23" t="s">
        <v>99</v>
      </c>
      <c r="L7" s="23" t="s">
        <v>100</v>
      </c>
      <c r="M7" s="23" t="s">
        <v>101</v>
      </c>
      <c r="N7" s="24" t="s">
        <v>102</v>
      </c>
      <c r="O7" s="24">
        <v>86.48</v>
      </c>
      <c r="P7" s="24">
        <v>2.35</v>
      </c>
      <c r="Q7" s="24">
        <v>92.16</v>
      </c>
      <c r="R7" s="24">
        <v>4284</v>
      </c>
      <c r="S7" s="24">
        <v>50651</v>
      </c>
      <c r="T7" s="24">
        <v>855.68</v>
      </c>
      <c r="U7" s="24">
        <v>59.19</v>
      </c>
      <c r="V7" s="24">
        <v>1172</v>
      </c>
      <c r="W7" s="24">
        <v>1</v>
      </c>
      <c r="X7" s="24">
        <v>1172</v>
      </c>
      <c r="Y7" s="24" t="s">
        <v>102</v>
      </c>
      <c r="Z7" s="24" t="s">
        <v>102</v>
      </c>
      <c r="AA7" s="24">
        <v>102.85</v>
      </c>
      <c r="AB7" s="24">
        <v>100.96</v>
      </c>
      <c r="AC7" s="24">
        <v>101.71</v>
      </c>
      <c r="AD7" s="24" t="s">
        <v>102</v>
      </c>
      <c r="AE7" s="24" t="s">
        <v>102</v>
      </c>
      <c r="AF7" s="24">
        <v>95.71</v>
      </c>
      <c r="AG7" s="24">
        <v>96.59</v>
      </c>
      <c r="AH7" s="24">
        <v>96.86</v>
      </c>
      <c r="AI7" s="24">
        <v>101.46</v>
      </c>
      <c r="AJ7" s="24" t="s">
        <v>102</v>
      </c>
      <c r="AK7" s="24" t="s">
        <v>102</v>
      </c>
      <c r="AL7" s="24">
        <v>0</v>
      </c>
      <c r="AM7" s="24">
        <v>0</v>
      </c>
      <c r="AN7" s="24">
        <v>0</v>
      </c>
      <c r="AO7" s="24" t="s">
        <v>102</v>
      </c>
      <c r="AP7" s="24" t="s">
        <v>102</v>
      </c>
      <c r="AQ7" s="24">
        <v>11.66</v>
      </c>
      <c r="AR7" s="24">
        <v>18.57</v>
      </c>
      <c r="AS7" s="24">
        <v>17.78</v>
      </c>
      <c r="AT7" s="24">
        <v>104.91</v>
      </c>
      <c r="AU7" s="24" t="s">
        <v>102</v>
      </c>
      <c r="AV7" s="24" t="s">
        <v>102</v>
      </c>
      <c r="AW7" s="24">
        <v>108.34</v>
      </c>
      <c r="AX7" s="24">
        <v>116.98</v>
      </c>
      <c r="AY7" s="24">
        <v>125.92</v>
      </c>
      <c r="AZ7" s="24" t="s">
        <v>102</v>
      </c>
      <c r="BA7" s="24" t="s">
        <v>102</v>
      </c>
      <c r="BB7" s="24">
        <v>53.11</v>
      </c>
      <c r="BC7" s="24">
        <v>54.48</v>
      </c>
      <c r="BD7" s="24">
        <v>51.12</v>
      </c>
      <c r="BE7" s="24">
        <v>61.34</v>
      </c>
      <c r="BF7" s="24" t="s">
        <v>102</v>
      </c>
      <c r="BG7" s="24" t="s">
        <v>102</v>
      </c>
      <c r="BH7" s="24">
        <v>1155.06</v>
      </c>
      <c r="BI7" s="24">
        <v>1215.5999999999999</v>
      </c>
      <c r="BJ7" s="24">
        <v>553.87</v>
      </c>
      <c r="BK7" s="24" t="s">
        <v>102</v>
      </c>
      <c r="BL7" s="24" t="s">
        <v>102</v>
      </c>
      <c r="BM7" s="24">
        <v>807.81</v>
      </c>
      <c r="BN7" s="24">
        <v>733.23</v>
      </c>
      <c r="BO7" s="24">
        <v>607.88</v>
      </c>
      <c r="BP7" s="24">
        <v>1078.44</v>
      </c>
      <c r="BQ7" s="24" t="s">
        <v>102</v>
      </c>
      <c r="BR7" s="24" t="s">
        <v>102</v>
      </c>
      <c r="BS7" s="24">
        <v>42.02</v>
      </c>
      <c r="BT7" s="24">
        <v>47.61</v>
      </c>
      <c r="BU7" s="24">
        <v>55.09</v>
      </c>
      <c r="BV7" s="24" t="s">
        <v>102</v>
      </c>
      <c r="BW7" s="24" t="s">
        <v>102</v>
      </c>
      <c r="BX7" s="24">
        <v>49.44</v>
      </c>
      <c r="BY7" s="24">
        <v>54.39</v>
      </c>
      <c r="BZ7" s="24">
        <v>48.98</v>
      </c>
      <c r="CA7" s="24">
        <v>41.91</v>
      </c>
      <c r="CB7" s="24" t="s">
        <v>102</v>
      </c>
      <c r="CC7" s="24" t="s">
        <v>102</v>
      </c>
      <c r="CD7" s="24">
        <v>529.53</v>
      </c>
      <c r="CE7" s="24">
        <v>468.1</v>
      </c>
      <c r="CF7" s="24">
        <v>404.63</v>
      </c>
      <c r="CG7" s="24" t="s">
        <v>102</v>
      </c>
      <c r="CH7" s="24" t="s">
        <v>102</v>
      </c>
      <c r="CI7" s="24">
        <v>343.49</v>
      </c>
      <c r="CJ7" s="24">
        <v>318.06</v>
      </c>
      <c r="CK7" s="24">
        <v>362.51</v>
      </c>
      <c r="CL7" s="24">
        <v>420.17</v>
      </c>
      <c r="CM7" s="24" t="s">
        <v>102</v>
      </c>
      <c r="CN7" s="24" t="s">
        <v>102</v>
      </c>
      <c r="CO7" s="24">
        <v>18.47</v>
      </c>
      <c r="CP7" s="24">
        <v>20.170000000000002</v>
      </c>
      <c r="CQ7" s="24">
        <v>16.38</v>
      </c>
      <c r="CR7" s="24" t="s">
        <v>102</v>
      </c>
      <c r="CS7" s="24" t="s">
        <v>102</v>
      </c>
      <c r="CT7" s="24">
        <v>40.29</v>
      </c>
      <c r="CU7" s="24">
        <v>40.11</v>
      </c>
      <c r="CV7" s="24">
        <v>37.67</v>
      </c>
      <c r="CW7" s="24">
        <v>29.92</v>
      </c>
      <c r="CX7" s="24" t="s">
        <v>102</v>
      </c>
      <c r="CY7" s="24" t="s">
        <v>102</v>
      </c>
      <c r="CZ7" s="24">
        <v>78.16</v>
      </c>
      <c r="DA7" s="24">
        <v>79.08</v>
      </c>
      <c r="DB7" s="24">
        <v>79.78</v>
      </c>
      <c r="DC7" s="24" t="s">
        <v>102</v>
      </c>
      <c r="DD7" s="24" t="s">
        <v>102</v>
      </c>
      <c r="DE7" s="24">
        <v>87.49</v>
      </c>
      <c r="DF7" s="24">
        <v>87.61</v>
      </c>
      <c r="DG7" s="24">
        <v>87.94</v>
      </c>
      <c r="DH7" s="24">
        <v>80.39</v>
      </c>
      <c r="DI7" s="24" t="s">
        <v>102</v>
      </c>
      <c r="DJ7" s="24" t="s">
        <v>102</v>
      </c>
      <c r="DK7" s="24">
        <v>4.92</v>
      </c>
      <c r="DL7" s="24">
        <v>9.26</v>
      </c>
      <c r="DM7" s="24">
        <v>12.8</v>
      </c>
      <c r="DN7" s="24" t="s">
        <v>102</v>
      </c>
      <c r="DO7" s="24" t="s">
        <v>102</v>
      </c>
      <c r="DP7" s="24">
        <v>29.9</v>
      </c>
      <c r="DQ7" s="24">
        <v>32.58</v>
      </c>
      <c r="DR7" s="24">
        <v>37.479999999999997</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0.21</v>
      </c>
      <c r="EJ7" s="24" t="s">
        <v>102</v>
      </c>
      <c r="EK7" s="24" t="s">
        <v>102</v>
      </c>
      <c r="EL7" s="24">
        <v>0.01</v>
      </c>
      <c r="EM7" s="24">
        <v>0</v>
      </c>
      <c r="EN7" s="24">
        <v>0.02</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2023-12-12T01:05:20Z</dcterms:created>
  <dcterms:modified xsi:type="dcterms:W3CDTF">2024-01-18T05:28:22Z</dcterms:modified>
  <cp:category/>
</cp:coreProperties>
</file>