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101.25\yosan\130 地方公営企業\R6\250307_地方公営企業経営比較分析表のHP公表について\02_起案\掲載資料\"/>
    </mc:Choice>
  </mc:AlternateContent>
  <xr:revisionPtr revIDLastSave="0" documentId="13_ncr:1_{969721E8-2C13-4EB7-A1C2-B6AA929C884A}" xr6:coauthVersionLast="47" xr6:coauthVersionMax="47" xr10:uidLastSave="{00000000-0000-0000-0000-000000000000}"/>
  <workbookProtection workbookAlgorithmName="SHA-512" workbookHashValue="xRes1pz2v9FiMjmKtbxCSDB87UgHNwD3lbNoxX74zARZjvCsbpe8Mm9MyM8f3GQ5QaoxSEmMOguHVBCl29oXvA==" workbookSaltValue="C5IlAsDG4z4vOHJAHfAVyA==" workbookSpinCount="100000" lockStructure="1"/>
  <bookViews>
    <workbookView xWindow="2868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E85" i="4"/>
  <c r="AT10" i="4"/>
  <c r="AL10" i="4"/>
  <c r="I10" i="4"/>
  <c r="AL8" i="4"/>
  <c r="P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<sst xmlns="http://schemas.openxmlformats.org/spreadsheetml/2006/main" count="253" uniqueCount="115">
  <si>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</si>
  <si>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</si>
  <si>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</si>
  <si>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</si>
  <si>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</si>
  <si>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</si>
  <si>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</si>
  <si>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</si>
  <si>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</si>
  <si>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</si>
  <si>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</si>
  <si>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</si>
  <si>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</si>
  <si>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</si>
  <si>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</si>
  <si>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</si>
  <si>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</si>
  <si>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</si>
  <si>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</si>
  <si>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</si>
  <si>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</si>
  <si>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</si>
  <si>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</si>
  <si>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</si>
  <si>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</si>
  <si>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</si>
  <si>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</si>
  <si>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</si>
  <si>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</si>
  <si>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</si>
  <si>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</si>
  <si>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</si>
  <si>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</si>
  <si>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</si>
  <si>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</si>
  <si>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</si>
  <si>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</si>
  <si>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</si>
  <si>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</si>
  <si>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</si>
  <si>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</si>
  <si>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</si>
  <si>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</si>
  <si>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</si>
  <si>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</si>
  <si>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</si>
  <si>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</si>
  <si>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</si>
  <si>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</si>
  <si>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</si>
  <si>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</si>
  <si>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</si>
  <si>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</si>
  <si>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</si>
  <si>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</si>
  <si>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</si>
  <si>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</si>
  <si>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</si>
  <si>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</si>
  <si>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</si>
  <si>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</si>
  <si>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</si>
  <si>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</si>
  <si>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</si>
  <si>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</si>
  <si>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</si>
  <si>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</si>
  <si>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</si>
  <si>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</si>
  <si>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</si>
  <si>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</si>
  <si>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</si>
  <si>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</si>
  <si>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</si>
  <si>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</si>
  <si>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</si>
  <si>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</si>
  <si>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</si>
  <si>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</si>
  <si>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</si>
  <si>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</si>
  <si>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</si>
  <si>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</si>
  <si>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</si>
  <si>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</si>
  <si>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</si>
  <si>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</si>
  <si>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</si>
  <si>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</si>
  <si>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</si>
  <si>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</si>
  <si>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</si>
  <si>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</si>
  <si>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</si>
  <si>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</si>
  <si>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</si>
  <si>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</si>
  <si>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</si>
  <si>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</si>
  <si>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</si>
  <si>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</si>
  <si>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</si>
  <si>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</si>
  <si>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</si>
  <si>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</si>
  <si>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</si>
  <si>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</si>
  <si>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</si>
  <si>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</si>
  <si>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</si>
  <si>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</si>
  <si>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</si>
  <si>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①有形固定資産減価償却率は会計移行後間もないため、平均より低くなっている。完成後１５年程度経過し、機械設備等で耐用年数を超えた資産の更新も生じてくる見込みです。
②③管渠については当面は更新の必要はない。
　今後は、令和元年度に策定した最適整備構想に基づき、機械設備等の計画的な更新を行っていく必要がある。</t>
    <rPh sb="60" eb="61">
      <t>コ</t>
    </rPh>
    <rPh sb="63" eb="65">
      <t>シサン</t>
    </rPh>
    <rPh sb="66" eb="68">
      <t>コウシン</t>
    </rPh>
    <rPh sb="69" eb="70">
      <t>ショウ</t>
    </rPh>
    <rPh sb="74" eb="76">
      <t>ミコ</t>
    </rPh>
    <phoneticPr fontId="4"/>
  </si>
  <si>
    <t>①経常収支比率は100％を超えており、②累積欠損金は生じていないため経営状態は健全である。
③流動比率は100％を上回っており資金的な余裕がある状態であるが、前年度よりも低下しているため注意が必要である。また、事業規模が小さいため、指標の変動幅が大きくなりやすい傾向がある。
④令和4年度から企業債残高対事業規模比率が大きく低下したのは、一般会計が負担する額を反映したためである。なお、近年は建設事業を実施していないことから、年々減少していく見込みとなっている。
⑤経費回収率は40％を切っており、類似団体平均よりも低い状況にある。これは、収益に占める一般会計繰入金の割合が高く、費用を賄えるだけの料金収入を確保できていない状況を示しており、施設の維持管理や将来の更新費用に充てる財源の見通しが厳しい状況にあることを示している。安定した収入確保のため、必要に応じて使用料金の見直しに向けた検討を進める必要がある。
⑥汚水処理原価は類似団体平均の２倍に近い高額となっており、施設の維持管理費の削減に向けた取組みが必要である。
⑦施設利用率は類似団体平均よりも低く、今後の大幅な上昇も見込めないことから、必要に応じて施設規模の見直しが必要である。
⑧水洗化率は同規模の平均を上回っているものの、安定的な経営維持のためにも、更なる向上に向けた取組みが必要である。</t>
    <rPh sb="116" eb="118">
      <t>シヒョウ</t>
    </rPh>
    <rPh sb="139" eb="141">
      <t>レイワ</t>
    </rPh>
    <rPh sb="142" eb="144">
      <t>ネンド</t>
    </rPh>
    <phoneticPr fontId="4"/>
  </si>
  <si>
    <t>令和２年４月１日より企業会計へ移行しました。
　農業集落排水事業では川茂地区の１地区を運営しています。
　今後の改善に向けた取組みとしては、最適整備構想により計画的・効率的な施設更新を図ることで費用を抑制し、あわせて水洗化率の向上による収益の増加対策に取り組むなど、令和５年３月に改定した経営戦略に基づいて、下水道事業の健全経営に努めながら安定した汚水処理サービスの提供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</si>
</sst>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644-459B-A79E-776CB941CC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formatCode="#,##0.00;&quot;△&quot;#,##0.00;&quot;-&quot;">
                  <c:v>0.03</c:v>
                </c:pt>
                <c:pt idx="4" formatCode="#,##0.00;&quot;△&quot;#,##0.00;&quot;-&quot;">
                  <c:v>0.03</c:v>
                </c:pt>
              </c:numCache>
            </c:numRef>
          </c:val>
          <c:smooth val="0"/>
          <c:extLst>
            <c:ext xmlns:c16="http://schemas.microsoft.com/office/drawing/2014/chart" uri="{C3380CC4-5D6E-409C-BE32-E72D297353CC}">
              <c16:uniqueId val="{00000001-9644-459B-A79E-776CB941CC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100.11</c:v>
                </c:pt>
                <c:pt idx="2">
                  <c:v>107.12</c:v>
                </c:pt>
                <c:pt idx="3">
                  <c:v>103.03</c:v>
                </c:pt>
                <c:pt idx="4">
                  <c:v>100.46</c:v>
                </c:pt>
              </c:numCache>
            </c:numRef>
          </c:val>
          <c:extLst>
            <c:ext xmlns:c16="http://schemas.microsoft.com/office/drawing/2014/chart" uri="{C3380CC4-5D6E-409C-BE32-E72D297353CC}">
              <c16:uniqueId val="{00000000-1B43-496F-A6CD-9D50946D99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103.61</c:v>
                </c:pt>
                <c:pt idx="2">
                  <c:v>99.03</c:v>
                </c:pt>
                <c:pt idx="3">
                  <c:v>105.5</c:v>
                </c:pt>
                <c:pt idx="4">
                  <c:v>106.35</c:v>
                </c:pt>
              </c:numCache>
            </c:numRef>
          </c:val>
          <c:smooth val="0"/>
          <c:extLst>
            <c:ext xmlns:c16="http://schemas.microsoft.com/office/drawing/2014/chart" uri="{C3380CC4-5D6E-409C-BE32-E72D297353CC}">
              <c16:uniqueId val="{00000001-1B43-496F-A6CD-9D50946D99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c:v>
                </c:pt>
                <c:pt idx="2">
                  <c:v>6.6</c:v>
                </c:pt>
                <c:pt idx="3">
                  <c:v>9.9</c:v>
                </c:pt>
                <c:pt idx="4">
                  <c:v>13.1</c:v>
                </c:pt>
              </c:numCache>
            </c:numRef>
          </c:val>
          <c:extLst>
            <c:ext xmlns:c16="http://schemas.microsoft.com/office/drawing/2014/chart" uri="{C3380CC4-5D6E-409C-BE32-E72D297353CC}">
              <c16:uniqueId val="{00000000-C04A-426A-9BFF-7E28AEDA9D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11.47</c:v>
                </c:pt>
                <c:pt idx="2">
                  <c:v>14.97</c:v>
                </c:pt>
                <c:pt idx="3">
                  <c:v>25.19</c:v>
                </c:pt>
                <c:pt idx="4">
                  <c:v>25.46</c:v>
                </c:pt>
              </c:numCache>
            </c:numRef>
          </c:val>
          <c:smooth val="0"/>
          <c:extLst>
            <c:ext xmlns:c16="http://schemas.microsoft.com/office/drawing/2014/chart" uri="{C3380CC4-5D6E-409C-BE32-E72D297353CC}">
              <c16:uniqueId val="{00000001-C04A-426A-9BFF-7E28AEDA9D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736-451C-A3B9-AF76BC6C80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1736-451C-A3B9-AF76BC6C80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47E-4799-804D-6E9B4DA055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21.51</c:v>
                </c:pt>
                <c:pt idx="2">
                  <c:v>42.33</c:v>
                </c:pt>
                <c:pt idx="3">
                  <c:v>145.43</c:v>
                </c:pt>
                <c:pt idx="4">
                  <c:v>129.88999999999999</c:v>
                </c:pt>
              </c:numCache>
            </c:numRef>
          </c:val>
          <c:smooth val="0"/>
          <c:extLst>
            <c:ext xmlns:c16="http://schemas.microsoft.com/office/drawing/2014/chart" uri="{C3380CC4-5D6E-409C-BE32-E72D297353CC}">
              <c16:uniqueId val="{00000001-C47E-4799-804D-6E9B4DA055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195.13</c:v>
                </c:pt>
                <c:pt idx="2">
                  <c:v>211.35</c:v>
                </c:pt>
                <c:pt idx="3">
                  <c:v>188.91</c:v>
                </c:pt>
                <c:pt idx="4">
                  <c:v>176.17</c:v>
                </c:pt>
              </c:numCache>
            </c:numRef>
          </c:val>
          <c:extLst>
            <c:ext xmlns:c16="http://schemas.microsoft.com/office/drawing/2014/chart" uri="{C3380CC4-5D6E-409C-BE32-E72D297353CC}">
              <c16:uniqueId val="{00000000-495D-407D-A904-6C4619F312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103.7</c:v>
                </c:pt>
                <c:pt idx="2">
                  <c:v>114.23</c:v>
                </c:pt>
                <c:pt idx="3">
                  <c:v>38.4</c:v>
                </c:pt>
                <c:pt idx="4">
                  <c:v>44.04</c:v>
                </c:pt>
              </c:numCache>
            </c:numRef>
          </c:val>
          <c:smooth val="0"/>
          <c:extLst>
            <c:ext xmlns:c16="http://schemas.microsoft.com/office/drawing/2014/chart" uri="{C3380CC4-5D6E-409C-BE32-E72D297353CC}">
              <c16:uniqueId val="{00000001-495D-407D-A904-6C4619F312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6994.34</c:v>
                </c:pt>
                <c:pt idx="2">
                  <c:v>6739.12</c:v>
                </c:pt>
                <c:pt idx="3">
                  <c:v>2911.42</c:v>
                </c:pt>
                <c:pt idx="4">
                  <c:v>2780.7</c:v>
                </c:pt>
              </c:numCache>
            </c:numRef>
          </c:val>
          <c:extLst>
            <c:ext xmlns:c16="http://schemas.microsoft.com/office/drawing/2014/chart" uri="{C3380CC4-5D6E-409C-BE32-E72D297353CC}">
              <c16:uniqueId val="{00000000-1365-46BB-AC12-A3A76EE59A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746.98</c:v>
                </c:pt>
                <c:pt idx="2">
                  <c:v>904.55</c:v>
                </c:pt>
                <c:pt idx="3">
                  <c:v>900.82</c:v>
                </c:pt>
                <c:pt idx="4">
                  <c:v>839.21</c:v>
                </c:pt>
              </c:numCache>
            </c:numRef>
          </c:val>
          <c:smooth val="0"/>
          <c:extLst>
            <c:ext xmlns:c16="http://schemas.microsoft.com/office/drawing/2014/chart" uri="{C3380CC4-5D6E-409C-BE32-E72D297353CC}">
              <c16:uniqueId val="{00000001-1365-46BB-AC12-A3A76EE59A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36.72</c:v>
                </c:pt>
                <c:pt idx="2">
                  <c:v>36.68</c:v>
                </c:pt>
                <c:pt idx="3">
                  <c:v>37.119999999999997</c:v>
                </c:pt>
                <c:pt idx="4">
                  <c:v>38.03</c:v>
                </c:pt>
              </c:numCache>
            </c:numRef>
          </c:val>
          <c:extLst>
            <c:ext xmlns:c16="http://schemas.microsoft.com/office/drawing/2014/chart" uri="{C3380CC4-5D6E-409C-BE32-E72D297353CC}">
              <c16:uniqueId val="{00000000-9CC1-4F43-8433-358A568315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40.49</c:v>
                </c:pt>
                <c:pt idx="2">
                  <c:v>39.69</c:v>
                </c:pt>
                <c:pt idx="3">
                  <c:v>52.94</c:v>
                </c:pt>
                <c:pt idx="4">
                  <c:v>52.05</c:v>
                </c:pt>
              </c:numCache>
            </c:numRef>
          </c:val>
          <c:smooth val="0"/>
          <c:extLst>
            <c:ext xmlns:c16="http://schemas.microsoft.com/office/drawing/2014/chart" uri="{C3380CC4-5D6E-409C-BE32-E72D297353CC}">
              <c16:uniqueId val="{00000001-9CC1-4F43-8433-358A568315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603.77</c:v>
                </c:pt>
                <c:pt idx="2">
                  <c:v>609.78</c:v>
                </c:pt>
                <c:pt idx="3">
                  <c:v>599.51</c:v>
                </c:pt>
                <c:pt idx="4">
                  <c:v>591.03</c:v>
                </c:pt>
              </c:numCache>
            </c:numRef>
          </c:val>
          <c:extLst>
            <c:ext xmlns:c16="http://schemas.microsoft.com/office/drawing/2014/chart" uri="{C3380CC4-5D6E-409C-BE32-E72D297353CC}">
              <c16:uniqueId val="{00000000-147D-4853-A4E6-CDF4BBE6EFF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274.54000000000002</c:v>
                </c:pt>
                <c:pt idx="2">
                  <c:v>253.17</c:v>
                </c:pt>
                <c:pt idx="3">
                  <c:v>303.27999999999997</c:v>
                </c:pt>
                <c:pt idx="4">
                  <c:v>301.86</c:v>
                </c:pt>
              </c:numCache>
            </c:numRef>
          </c:val>
          <c:smooth val="0"/>
          <c:extLst>
            <c:ext xmlns:c16="http://schemas.microsoft.com/office/drawing/2014/chart" uri="{C3380CC4-5D6E-409C-BE32-E72D297353CC}">
              <c16:uniqueId val="{00000001-147D-4853-A4E6-CDF4BBE6EFF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32.61</c:v>
                </c:pt>
                <c:pt idx="2">
                  <c:v>31.52</c:v>
                </c:pt>
                <c:pt idx="3">
                  <c:v>31.52</c:v>
                </c:pt>
                <c:pt idx="4">
                  <c:v>30.43</c:v>
                </c:pt>
              </c:numCache>
            </c:numRef>
          </c:val>
          <c:extLst>
            <c:ext xmlns:c16="http://schemas.microsoft.com/office/drawing/2014/chart" uri="{C3380CC4-5D6E-409C-BE32-E72D297353CC}">
              <c16:uniqueId val="{00000000-91E5-4E62-8472-2AEF66678D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41.66</c:v>
                </c:pt>
                <c:pt idx="2">
                  <c:v>36.369999999999997</c:v>
                </c:pt>
                <c:pt idx="3">
                  <c:v>52.35</c:v>
                </c:pt>
                <c:pt idx="4">
                  <c:v>46.25</c:v>
                </c:pt>
              </c:numCache>
            </c:numRef>
          </c:val>
          <c:smooth val="0"/>
          <c:extLst>
            <c:ext xmlns:c16="http://schemas.microsoft.com/office/drawing/2014/chart" uri="{C3380CC4-5D6E-409C-BE32-E72D297353CC}">
              <c16:uniqueId val="{00000001-91E5-4E62-8472-2AEF66678D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81.34</c:v>
                </c:pt>
                <c:pt idx="2">
                  <c:v>86.76</c:v>
                </c:pt>
                <c:pt idx="3">
                  <c:v>86.57</c:v>
                </c:pt>
                <c:pt idx="4">
                  <c:v>86.92</c:v>
                </c:pt>
              </c:numCache>
            </c:numRef>
          </c:val>
          <c:extLst>
            <c:ext xmlns:c16="http://schemas.microsoft.com/office/drawing/2014/chart" uri="{C3380CC4-5D6E-409C-BE32-E72D297353CC}">
              <c16:uniqueId val="{00000000-0823-4AD4-8CB6-A7B55A7785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58.77</c:v>
                </c:pt>
                <c:pt idx="2">
                  <c:v>59.58</c:v>
                </c:pt>
                <c:pt idx="3">
                  <c:v>84.39</c:v>
                </c:pt>
                <c:pt idx="4">
                  <c:v>83.96</c:v>
                </c:pt>
              </c:numCache>
            </c:numRef>
          </c:val>
          <c:smooth val="0"/>
          <c:extLst>
            <c:ext xmlns:c16="http://schemas.microsoft.com/office/drawing/2014/chart" uri="{C3380CC4-5D6E-409C-BE32-E72D297353CC}">
              <c16:uniqueId val="{00000001-0823-4AD4-8CB6-A7B55A7785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0</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55" t="str">
        <f>データ!H6</f>
        <v>新潟県　佐渡市</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8" t="s">
        <v>1</v>
      </c>
      <c r="C7" s="38"/>
      <c r="D7" s="38"/>
      <c r="E7" s="38"/>
      <c r="F7" s="38"/>
      <c r="G7" s="38"/>
      <c r="H7" s="38"/>
      <c r="I7" s="38" t="s">
        <v>2</v>
      </c>
      <c r="J7" s="38"/>
      <c r="K7" s="38"/>
      <c r="L7" s="38"/>
      <c r="M7" s="38"/>
      <c r="N7" s="38"/>
      <c r="O7" s="38"/>
      <c r="P7" s="38" t="s">
        <v>3</v>
      </c>
      <c r="Q7" s="38"/>
      <c r="R7" s="38"/>
      <c r="S7" s="38"/>
      <c r="T7" s="38"/>
      <c r="U7" s="38"/>
      <c r="V7" s="38"/>
      <c r="W7" s="38" t="s">
        <v>4</v>
      </c>
      <c r="X7" s="38"/>
      <c r="Y7" s="38"/>
      <c r="Z7" s="38"/>
      <c r="AA7" s="38"/>
      <c r="AB7" s="38"/>
      <c r="AC7" s="38"/>
      <c r="AD7" s="38" t="s">
        <v>5</v>
      </c>
      <c r="AE7" s="38"/>
      <c r="AF7" s="38"/>
      <c r="AG7" s="38"/>
      <c r="AH7" s="38"/>
      <c r="AI7" s="38"/>
      <c r="AJ7" s="38"/>
      <c r="AK7" s="3"/>
      <c r="AL7" s="38" t="s">
        <v>6</v>
      </c>
      <c r="AM7" s="38"/>
      <c r="AN7" s="38"/>
      <c r="AO7" s="38"/>
      <c r="AP7" s="38"/>
      <c r="AQ7" s="38"/>
      <c r="AR7" s="38"/>
      <c r="AS7" s="38"/>
      <c r="AT7" s="38" t="s">
        <v>7</v>
      </c>
      <c r="AU7" s="38"/>
      <c r="AV7" s="38"/>
      <c r="AW7" s="38"/>
      <c r="AX7" s="38"/>
      <c r="AY7" s="38"/>
      <c r="AZ7" s="38"/>
      <c r="BA7" s="38"/>
      <c r="BB7" s="38" t="s">
        <v>8</v>
      </c>
      <c r="BC7" s="38"/>
      <c r="BD7" s="38"/>
      <c r="BE7" s="38"/>
      <c r="BF7" s="38"/>
      <c r="BG7" s="38"/>
      <c r="BH7" s="38"/>
      <c r="BI7" s="38"/>
      <c r="BJ7" s="3"/>
      <c r="BK7" s="3"/>
      <c r="BL7" s="56" t="s">
        <v>9</v>
      </c>
      <c r="BM7" s="57"/>
      <c r="BN7" s="57"/>
      <c r="BO7" s="57"/>
      <c r="BP7" s="57"/>
      <c r="BQ7" s="57"/>
      <c r="BR7" s="57"/>
      <c r="BS7" s="57"/>
      <c r="BT7" s="57"/>
      <c r="BU7" s="57"/>
      <c r="BV7" s="57"/>
      <c r="BW7" s="57"/>
      <c r="BX7" s="57"/>
      <c r="BY7" s="58"/>
    </row>
    <row r="8" spans="1:78" ht="18.75" customHeight="1" x14ac:dyDescent="0.15">
      <c r="A8" s="2"/>
      <c r="B8" s="52" t="str">
        <f>データ!I6</f>
        <v>法適用</v>
      </c>
      <c r="C8" s="52"/>
      <c r="D8" s="52"/>
      <c r="E8" s="52"/>
      <c r="F8" s="52"/>
      <c r="G8" s="52"/>
      <c r="H8" s="52"/>
      <c r="I8" s="52" t="str">
        <f>データ!J6</f>
        <v>下水道事業</v>
      </c>
      <c r="J8" s="52"/>
      <c r="K8" s="52"/>
      <c r="L8" s="52"/>
      <c r="M8" s="52"/>
      <c r="N8" s="52"/>
      <c r="O8" s="52"/>
      <c r="P8" s="52" t="str">
        <f>データ!K6</f>
        <v>農業集落排水</v>
      </c>
      <c r="Q8" s="52"/>
      <c r="R8" s="52"/>
      <c r="S8" s="52"/>
      <c r="T8" s="52"/>
      <c r="U8" s="52"/>
      <c r="V8" s="52"/>
      <c r="W8" s="52" t="str">
        <f>データ!L6</f>
        <v>F2</v>
      </c>
      <c r="X8" s="52"/>
      <c r="Y8" s="52"/>
      <c r="Z8" s="52"/>
      <c r="AA8" s="52"/>
      <c r="AB8" s="52"/>
      <c r="AC8" s="52"/>
      <c r="AD8" s="53" t="str">
        <f>データ!$M$6</f>
        <v>非設置</v>
      </c>
      <c r="AE8" s="53"/>
      <c r="AF8" s="53"/>
      <c r="AG8" s="53"/>
      <c r="AH8" s="53"/>
      <c r="AI8" s="53"/>
      <c r="AJ8" s="53"/>
      <c r="AK8" s="3"/>
      <c r="AL8" s="32">
        <f>データ!S6</f>
        <v>49336</v>
      </c>
      <c r="AM8" s="32"/>
      <c r="AN8" s="32"/>
      <c r="AO8" s="32"/>
      <c r="AP8" s="32"/>
      <c r="AQ8" s="32"/>
      <c r="AR8" s="32"/>
      <c r="AS8" s="32"/>
      <c r="AT8" s="33">
        <f>データ!T6</f>
        <v>855.68</v>
      </c>
      <c r="AU8" s="33"/>
      <c r="AV8" s="33"/>
      <c r="AW8" s="33"/>
      <c r="AX8" s="33"/>
      <c r="AY8" s="33"/>
      <c r="AZ8" s="33"/>
      <c r="BA8" s="33"/>
      <c r="BB8" s="33">
        <f>データ!U6</f>
        <v>57.66</v>
      </c>
      <c r="BC8" s="33"/>
      <c r="BD8" s="33"/>
      <c r="BE8" s="33"/>
      <c r="BF8" s="33"/>
      <c r="BG8" s="33"/>
      <c r="BH8" s="33"/>
      <c r="BI8" s="33"/>
      <c r="BJ8" s="3"/>
      <c r="BK8" s="3"/>
      <c r="BL8" s="48" t="s">
        <v>10</v>
      </c>
      <c r="BM8" s="49"/>
      <c r="BN8" s="50" t="s">
        <v>11</v>
      </c>
      <c r="BO8" s="50"/>
      <c r="BP8" s="50"/>
      <c r="BQ8" s="50"/>
      <c r="BR8" s="50"/>
      <c r="BS8" s="50"/>
      <c r="BT8" s="50"/>
      <c r="BU8" s="50"/>
      <c r="BV8" s="50"/>
      <c r="BW8" s="50"/>
      <c r="BX8" s="50"/>
      <c r="BY8" s="51"/>
    </row>
    <row r="9" spans="1:78" ht="18.75" customHeight="1" x14ac:dyDescent="0.15">
      <c r="A9" s="2"/>
      <c r="B9" s="38" t="s">
        <v>12</v>
      </c>
      <c r="C9" s="38"/>
      <c r="D9" s="38"/>
      <c r="E9" s="38"/>
      <c r="F9" s="38"/>
      <c r="G9" s="38"/>
      <c r="H9" s="38"/>
      <c r="I9" s="38" t="s">
        <v>13</v>
      </c>
      <c r="J9" s="38"/>
      <c r="K9" s="38"/>
      <c r="L9" s="38"/>
      <c r="M9" s="38"/>
      <c r="N9" s="38"/>
      <c r="O9" s="38"/>
      <c r="P9" s="38" t="s">
        <v>14</v>
      </c>
      <c r="Q9" s="38"/>
      <c r="R9" s="38"/>
      <c r="S9" s="38"/>
      <c r="T9" s="38"/>
      <c r="U9" s="38"/>
      <c r="V9" s="38"/>
      <c r="W9" s="38" t="s">
        <v>15</v>
      </c>
      <c r="X9" s="38"/>
      <c r="Y9" s="38"/>
      <c r="Z9" s="38"/>
      <c r="AA9" s="38"/>
      <c r="AB9" s="38"/>
      <c r="AC9" s="38"/>
      <c r="AD9" s="38" t="s">
        <v>16</v>
      </c>
      <c r="AE9" s="38"/>
      <c r="AF9" s="38"/>
      <c r="AG9" s="38"/>
      <c r="AH9" s="38"/>
      <c r="AI9" s="38"/>
      <c r="AJ9" s="38"/>
      <c r="AK9" s="3"/>
      <c r="AL9" s="38" t="s">
        <v>17</v>
      </c>
      <c r="AM9" s="38"/>
      <c r="AN9" s="38"/>
      <c r="AO9" s="38"/>
      <c r="AP9" s="38"/>
      <c r="AQ9" s="38"/>
      <c r="AR9" s="38"/>
      <c r="AS9" s="38"/>
      <c r="AT9" s="38" t="s">
        <v>18</v>
      </c>
      <c r="AU9" s="38"/>
      <c r="AV9" s="38"/>
      <c r="AW9" s="38"/>
      <c r="AX9" s="38"/>
      <c r="AY9" s="38"/>
      <c r="AZ9" s="38"/>
      <c r="BA9" s="38"/>
      <c r="BB9" s="38" t="s">
        <v>19</v>
      </c>
      <c r="BC9" s="38"/>
      <c r="BD9" s="38"/>
      <c r="BE9" s="38"/>
      <c r="BF9" s="38"/>
      <c r="BG9" s="38"/>
      <c r="BH9" s="38"/>
      <c r="BI9" s="38"/>
      <c r="BJ9" s="3"/>
      <c r="BK9" s="3"/>
      <c r="BL9" s="39" t="s">
        <v>20</v>
      </c>
      <c r="BM9" s="40"/>
      <c r="BN9" s="41" t="s">
        <v>21</v>
      </c>
      <c r="BO9" s="41"/>
      <c r="BP9" s="41"/>
      <c r="BQ9" s="41"/>
      <c r="BR9" s="41"/>
      <c r="BS9" s="41"/>
      <c r="BT9" s="41"/>
      <c r="BU9" s="41"/>
      <c r="BV9" s="41"/>
      <c r="BW9" s="41"/>
      <c r="BX9" s="41"/>
      <c r="BY9" s="42"/>
    </row>
    <row r="10" spans="1:78" ht="18.75" customHeight="1" x14ac:dyDescent="0.15">
      <c r="A10" s="2"/>
      <c r="B10" s="33" t="str">
        <f>データ!N6</f>
        <v>-</v>
      </c>
      <c r="C10" s="33"/>
      <c r="D10" s="33"/>
      <c r="E10" s="33"/>
      <c r="F10" s="33"/>
      <c r="G10" s="33"/>
      <c r="H10" s="33"/>
      <c r="I10" s="33">
        <f>データ!O6</f>
        <v>72.58</v>
      </c>
      <c r="J10" s="33"/>
      <c r="K10" s="33"/>
      <c r="L10" s="33"/>
      <c r="M10" s="33"/>
      <c r="N10" s="33"/>
      <c r="O10" s="33"/>
      <c r="P10" s="33">
        <f>データ!P6</f>
        <v>0.27</v>
      </c>
      <c r="Q10" s="33"/>
      <c r="R10" s="33"/>
      <c r="S10" s="33"/>
      <c r="T10" s="33"/>
      <c r="U10" s="33"/>
      <c r="V10" s="33"/>
      <c r="W10" s="33">
        <f>データ!Q6</f>
        <v>86.15</v>
      </c>
      <c r="X10" s="33"/>
      <c r="Y10" s="33"/>
      <c r="Z10" s="33"/>
      <c r="AA10" s="33"/>
      <c r="AB10" s="33"/>
      <c r="AC10" s="33"/>
      <c r="AD10" s="32">
        <f>データ!R6</f>
        <v>4284</v>
      </c>
      <c r="AE10" s="32"/>
      <c r="AF10" s="32"/>
      <c r="AG10" s="32"/>
      <c r="AH10" s="32"/>
      <c r="AI10" s="32"/>
      <c r="AJ10" s="32"/>
      <c r="AK10" s="2"/>
      <c r="AL10" s="32">
        <f>データ!V6</f>
        <v>130</v>
      </c>
      <c r="AM10" s="32"/>
      <c r="AN10" s="32"/>
      <c r="AO10" s="32"/>
      <c r="AP10" s="32"/>
      <c r="AQ10" s="32"/>
      <c r="AR10" s="32"/>
      <c r="AS10" s="32"/>
      <c r="AT10" s="33">
        <f>データ!W6</f>
        <v>0.27</v>
      </c>
      <c r="AU10" s="33"/>
      <c r="AV10" s="33"/>
      <c r="AW10" s="33"/>
      <c r="AX10" s="33"/>
      <c r="AY10" s="33"/>
      <c r="AZ10" s="33"/>
      <c r="BA10" s="33"/>
      <c r="BB10" s="33">
        <f>データ!X6</f>
        <v>481.48</v>
      </c>
      <c r="BC10" s="33"/>
      <c r="BD10" s="33"/>
      <c r="BE10" s="33"/>
      <c r="BF10" s="33"/>
      <c r="BG10" s="33"/>
      <c r="BH10" s="33"/>
      <c r="BI10" s="33"/>
      <c r="BJ10" s="2"/>
      <c r="BK10" s="2"/>
      <c r="BL10" s="34" t="s">
        <v>22</v>
      </c>
      <c r="BM10" s="35"/>
      <c r="BN10" s="36" t="s">
        <v>23</v>
      </c>
      <c r="BO10" s="36"/>
      <c r="BP10" s="36"/>
      <c r="BQ10" s="36"/>
      <c r="BR10" s="36"/>
      <c r="BS10" s="36"/>
      <c r="BT10" s="36"/>
      <c r="BU10" s="36"/>
      <c r="BV10" s="36"/>
      <c r="BW10" s="36"/>
      <c r="BX10" s="36"/>
      <c r="BY10" s="3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3" t="s">
        <v>24</v>
      </c>
      <c r="BM11" s="43"/>
      <c r="BN11" s="43"/>
      <c r="BO11" s="43"/>
      <c r="BP11" s="43"/>
      <c r="BQ11" s="43"/>
      <c r="BR11" s="43"/>
      <c r="BS11" s="43"/>
      <c r="BT11" s="43"/>
      <c r="BU11" s="43"/>
      <c r="BV11" s="43"/>
      <c r="BW11" s="43"/>
      <c r="BX11" s="43"/>
      <c r="BY11" s="43"/>
      <c r="BZ11" s="4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3"/>
      <c r="BM12" s="43"/>
      <c r="BN12" s="43"/>
      <c r="BO12" s="43"/>
      <c r="BP12" s="43"/>
      <c r="BQ12" s="43"/>
      <c r="BR12" s="43"/>
      <c r="BS12" s="43"/>
      <c r="BT12" s="43"/>
      <c r="BU12" s="43"/>
      <c r="BV12" s="43"/>
      <c r="BW12" s="43"/>
      <c r="BX12" s="43"/>
      <c r="BY12" s="43"/>
      <c r="BZ12" s="4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4"/>
      <c r="BM13" s="44"/>
      <c r="BN13" s="44"/>
      <c r="BO13" s="44"/>
      <c r="BP13" s="44"/>
      <c r="BQ13" s="44"/>
      <c r="BR13" s="44"/>
      <c r="BS13" s="44"/>
      <c r="BT13" s="44"/>
      <c r="BU13" s="44"/>
      <c r="BV13" s="44"/>
      <c r="BW13" s="44"/>
      <c r="BX13" s="44"/>
      <c r="BY13" s="44"/>
      <c r="BZ13" s="44"/>
    </row>
    <row r="14" spans="1:78" ht="13.5" customHeight="1" x14ac:dyDescent="0.15">
      <c r="A14" s="2"/>
      <c r="B14" s="45" t="s">
        <v>25</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7"/>
      <c r="BK14" s="2"/>
      <c r="BL14" s="67" t="s">
        <v>26</v>
      </c>
      <c r="BM14" s="68"/>
      <c r="BN14" s="68"/>
      <c r="BO14" s="68"/>
      <c r="BP14" s="68"/>
      <c r="BQ14" s="68"/>
      <c r="BR14" s="68"/>
      <c r="BS14" s="68"/>
      <c r="BT14" s="68"/>
      <c r="BU14" s="68"/>
      <c r="BV14" s="68"/>
      <c r="BW14" s="68"/>
      <c r="BX14" s="68"/>
      <c r="BY14" s="68"/>
      <c r="BZ14" s="69"/>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70"/>
      <c r="BM15" s="71"/>
      <c r="BN15" s="71"/>
      <c r="BO15" s="71"/>
      <c r="BP15" s="71"/>
      <c r="BQ15" s="71"/>
      <c r="BR15" s="71"/>
      <c r="BS15" s="71"/>
      <c r="BT15" s="71"/>
      <c r="BU15" s="71"/>
      <c r="BV15" s="71"/>
      <c r="BW15" s="71"/>
      <c r="BX15" s="71"/>
      <c r="BY15" s="71"/>
      <c r="BZ15" s="7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7" t="s">
        <v>27</v>
      </c>
      <c r="BM45" s="68"/>
      <c r="BN45" s="68"/>
      <c r="BO45" s="68"/>
      <c r="BP45" s="68"/>
      <c r="BQ45" s="68"/>
      <c r="BR45" s="68"/>
      <c r="BS45" s="68"/>
      <c r="BT45" s="68"/>
      <c r="BU45" s="68"/>
      <c r="BV45" s="68"/>
      <c r="BW45" s="68"/>
      <c r="BX45" s="68"/>
      <c r="BY45" s="68"/>
      <c r="BZ45" s="6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0"/>
      <c r="BM46" s="71"/>
      <c r="BN46" s="71"/>
      <c r="BO46" s="71"/>
      <c r="BP46" s="71"/>
      <c r="BQ46" s="71"/>
      <c r="BR46" s="71"/>
      <c r="BS46" s="71"/>
      <c r="BT46" s="71"/>
      <c r="BU46" s="71"/>
      <c r="BV46" s="71"/>
      <c r="BW46" s="71"/>
      <c r="BX46" s="71"/>
      <c r="BY46" s="71"/>
      <c r="BZ46" s="7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7" t="s">
        <v>29</v>
      </c>
      <c r="BM64" s="68"/>
      <c r="BN64" s="68"/>
      <c r="BO64" s="68"/>
      <c r="BP64" s="68"/>
      <c r="BQ64" s="68"/>
      <c r="BR64" s="68"/>
      <c r="BS64" s="68"/>
      <c r="BT64" s="68"/>
      <c r="BU64" s="68"/>
      <c r="BV64" s="68"/>
      <c r="BW64" s="68"/>
      <c r="BX64" s="68"/>
      <c r="BY64" s="68"/>
      <c r="BZ64" s="6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0"/>
      <c r="BM65" s="71"/>
      <c r="BN65" s="71"/>
      <c r="BO65" s="71"/>
      <c r="BP65" s="71"/>
      <c r="BQ65" s="71"/>
      <c r="BR65" s="71"/>
      <c r="BS65" s="71"/>
      <c r="BT65" s="71"/>
      <c r="BU65" s="71"/>
      <c r="BV65" s="71"/>
      <c r="BW65" s="71"/>
      <c r="BX65" s="71"/>
      <c r="BY65" s="71"/>
      <c r="BZ65" s="7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1" t="s">
        <v>30</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9fS6ORDhZOfFP4L7YuulM3jooHTUkwppRazxFd5VPH2NQ/ENRd1tuo0a0ukr519lNZsjkatprWmarrrPrGlM6Q==" saltValue="im3qlOlfw1oGxR8IEyXQ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0" t="s">
        <v>52</v>
      </c>
      <c r="I3" s="61"/>
      <c r="J3" s="61"/>
      <c r="K3" s="61"/>
      <c r="L3" s="61"/>
      <c r="M3" s="61"/>
      <c r="N3" s="61"/>
      <c r="O3" s="61"/>
      <c r="P3" s="61"/>
      <c r="Q3" s="61"/>
      <c r="R3" s="61"/>
      <c r="S3" s="61"/>
      <c r="T3" s="61"/>
      <c r="U3" s="61"/>
      <c r="V3" s="61"/>
      <c r="W3" s="61"/>
      <c r="X3" s="62"/>
      <c r="Y3" s="66" t="s">
        <v>53</v>
      </c>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t="s">
        <v>54</v>
      </c>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row>
    <row r="4" spans="1:148" x14ac:dyDescent="0.15">
      <c r="A4" s="14" t="s">
        <v>55</v>
      </c>
      <c r="B4" s="16"/>
      <c r="C4" s="16"/>
      <c r="D4" s="16"/>
      <c r="E4" s="16"/>
      <c r="F4" s="16"/>
      <c r="G4" s="16"/>
      <c r="H4" s="63"/>
      <c r="I4" s="64"/>
      <c r="J4" s="64"/>
      <c r="K4" s="64"/>
      <c r="L4" s="64"/>
      <c r="M4" s="64"/>
      <c r="N4" s="64"/>
      <c r="O4" s="64"/>
      <c r="P4" s="64"/>
      <c r="Q4" s="64"/>
      <c r="R4" s="64"/>
      <c r="S4" s="64"/>
      <c r="T4" s="64"/>
      <c r="U4" s="64"/>
      <c r="V4" s="64"/>
      <c r="W4" s="64"/>
      <c r="X4" s="65"/>
      <c r="Y4" s="59" t="s">
        <v>56</v>
      </c>
      <c r="Z4" s="59"/>
      <c r="AA4" s="59"/>
      <c r="AB4" s="59"/>
      <c r="AC4" s="59"/>
      <c r="AD4" s="59"/>
      <c r="AE4" s="59"/>
      <c r="AF4" s="59"/>
      <c r="AG4" s="59"/>
      <c r="AH4" s="59"/>
      <c r="AI4" s="59"/>
      <c r="AJ4" s="59" t="s">
        <v>57</v>
      </c>
      <c r="AK4" s="59"/>
      <c r="AL4" s="59"/>
      <c r="AM4" s="59"/>
      <c r="AN4" s="59"/>
      <c r="AO4" s="59"/>
      <c r="AP4" s="59"/>
      <c r="AQ4" s="59"/>
      <c r="AR4" s="59"/>
      <c r="AS4" s="59"/>
      <c r="AT4" s="59"/>
      <c r="AU4" s="59" t="s">
        <v>58</v>
      </c>
      <c r="AV4" s="59"/>
      <c r="AW4" s="59"/>
      <c r="AX4" s="59"/>
      <c r="AY4" s="59"/>
      <c r="AZ4" s="59"/>
      <c r="BA4" s="59"/>
      <c r="BB4" s="59"/>
      <c r="BC4" s="59"/>
      <c r="BD4" s="59"/>
      <c r="BE4" s="59"/>
      <c r="BF4" s="59" t="s">
        <v>59</v>
      </c>
      <c r="BG4" s="59"/>
      <c r="BH4" s="59"/>
      <c r="BI4" s="59"/>
      <c r="BJ4" s="59"/>
      <c r="BK4" s="59"/>
      <c r="BL4" s="59"/>
      <c r="BM4" s="59"/>
      <c r="BN4" s="59"/>
      <c r="BO4" s="59"/>
      <c r="BP4" s="59"/>
      <c r="BQ4" s="59" t="s">
        <v>60</v>
      </c>
      <c r="BR4" s="59"/>
      <c r="BS4" s="59"/>
      <c r="BT4" s="59"/>
      <c r="BU4" s="59"/>
      <c r="BV4" s="59"/>
      <c r="BW4" s="59"/>
      <c r="BX4" s="59"/>
      <c r="BY4" s="59"/>
      <c r="BZ4" s="59"/>
      <c r="CA4" s="59"/>
      <c r="CB4" s="59" t="s">
        <v>61</v>
      </c>
      <c r="CC4" s="59"/>
      <c r="CD4" s="59"/>
      <c r="CE4" s="59"/>
      <c r="CF4" s="59"/>
      <c r="CG4" s="59"/>
      <c r="CH4" s="59"/>
      <c r="CI4" s="59"/>
      <c r="CJ4" s="59"/>
      <c r="CK4" s="59"/>
      <c r="CL4" s="59"/>
      <c r="CM4" s="59" t="s">
        <v>62</v>
      </c>
      <c r="CN4" s="59"/>
      <c r="CO4" s="59"/>
      <c r="CP4" s="59"/>
      <c r="CQ4" s="59"/>
      <c r="CR4" s="59"/>
      <c r="CS4" s="59"/>
      <c r="CT4" s="59"/>
      <c r="CU4" s="59"/>
      <c r="CV4" s="59"/>
      <c r="CW4" s="59"/>
      <c r="CX4" s="59" t="s">
        <v>63</v>
      </c>
      <c r="CY4" s="59"/>
      <c r="CZ4" s="59"/>
      <c r="DA4" s="59"/>
      <c r="DB4" s="59"/>
      <c r="DC4" s="59"/>
      <c r="DD4" s="59"/>
      <c r="DE4" s="59"/>
      <c r="DF4" s="59"/>
      <c r="DG4" s="59"/>
      <c r="DH4" s="59"/>
      <c r="DI4" s="59" t="s">
        <v>64</v>
      </c>
      <c r="DJ4" s="59"/>
      <c r="DK4" s="59"/>
      <c r="DL4" s="59"/>
      <c r="DM4" s="59"/>
      <c r="DN4" s="59"/>
      <c r="DO4" s="59"/>
      <c r="DP4" s="59"/>
      <c r="DQ4" s="59"/>
      <c r="DR4" s="59"/>
      <c r="DS4" s="59"/>
      <c r="DT4" s="59" t="s">
        <v>65</v>
      </c>
      <c r="DU4" s="59"/>
      <c r="DV4" s="59"/>
      <c r="DW4" s="59"/>
      <c r="DX4" s="59"/>
      <c r="DY4" s="59"/>
      <c r="DZ4" s="59"/>
      <c r="EA4" s="59"/>
      <c r="EB4" s="59"/>
      <c r="EC4" s="59"/>
      <c r="ED4" s="59"/>
      <c r="EE4" s="59" t="s">
        <v>66</v>
      </c>
      <c r="EF4" s="59"/>
      <c r="EG4" s="59"/>
      <c r="EH4" s="59"/>
      <c r="EI4" s="59"/>
      <c r="EJ4" s="59"/>
      <c r="EK4" s="59"/>
      <c r="EL4" s="59"/>
      <c r="EM4" s="59"/>
      <c r="EN4" s="59"/>
      <c r="EO4" s="59"/>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152242</v>
      </c>
      <c r="D6" s="19">
        <f t="shared" si="3"/>
        <v>46</v>
      </c>
      <c r="E6" s="19">
        <f t="shared" si="3"/>
        <v>17</v>
      </c>
      <c r="F6" s="19">
        <f t="shared" si="3"/>
        <v>5</v>
      </c>
      <c r="G6" s="19">
        <f t="shared" si="3"/>
        <v>0</v>
      </c>
      <c r="H6" s="19" t="str">
        <f t="shared" si="3"/>
        <v>新潟県　佐渡市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72.58</v>
      </c>
      <c r="P6" s="20">
        <f t="shared" si="3"/>
        <v>0.27</v>
      </c>
      <c r="Q6" s="20">
        <f t="shared" si="3"/>
        <v>86.15</v>
      </c>
      <c r="R6" s="20">
        <f t="shared" si="3"/>
        <v>4284</v>
      </c>
      <c r="S6" s="20">
        <f t="shared" si="3"/>
        <v>49336</v>
      </c>
      <c r="T6" s="20">
        <f t="shared" si="3"/>
        <v>855.68</v>
      </c>
      <c r="U6" s="20">
        <f t="shared" si="3"/>
        <v>57.66</v>
      </c>
      <c r="V6" s="20">
        <f t="shared" si="3"/>
        <v>130</v>
      </c>
      <c r="W6" s="20">
        <f t="shared" si="3"/>
        <v>0.27</v>
      </c>
      <c r="X6" s="20">
        <f t="shared" si="3"/>
        <v>481.48</v>
      </c>
      <c r="Y6" s="21" t="str">
        <f>IF(Y7="",NA(),Y7)</f>
        <v>-</v>
      </c>
      <c r="Z6" s="21">
        <f t="shared" ref="Z6:AH6" si="4">IF(Z7="",NA(),Z7)</f>
        <v>100.11</v>
      </c>
      <c r="AA6" s="21">
        <f t="shared" si="4"/>
        <v>107.12</v>
      </c>
      <c r="AB6" s="21">
        <f t="shared" si="4"/>
        <v>103.03</v>
      </c>
      <c r="AC6" s="21">
        <f t="shared" si="4"/>
        <v>100.46</v>
      </c>
      <c r="AD6" s="21" t="str">
        <f t="shared" si="4"/>
        <v>-</v>
      </c>
      <c r="AE6" s="21">
        <f t="shared" si="4"/>
        <v>103.61</v>
      </c>
      <c r="AF6" s="21">
        <f t="shared" si="4"/>
        <v>99.03</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21.51</v>
      </c>
      <c r="AQ6" s="21">
        <f t="shared" si="5"/>
        <v>42.33</v>
      </c>
      <c r="AR6" s="21">
        <f t="shared" si="5"/>
        <v>145.43</v>
      </c>
      <c r="AS6" s="21">
        <f t="shared" si="5"/>
        <v>129.88999999999999</v>
      </c>
      <c r="AT6" s="20" t="str">
        <f>IF(AT7="","",IF(AT7="-","【-】","【"&amp;SUBSTITUTE(TEXT(AT7,"#,##0.00"),"-","△")&amp;"】"))</f>
        <v>【124.06】</v>
      </c>
      <c r="AU6" s="21" t="str">
        <f>IF(AU7="",NA(),AU7)</f>
        <v>-</v>
      </c>
      <c r="AV6" s="21">
        <f t="shared" ref="AV6:BD6" si="6">IF(AV7="",NA(),AV7)</f>
        <v>195.13</v>
      </c>
      <c r="AW6" s="21">
        <f t="shared" si="6"/>
        <v>211.35</v>
      </c>
      <c r="AX6" s="21">
        <f t="shared" si="6"/>
        <v>188.91</v>
      </c>
      <c r="AY6" s="21">
        <f t="shared" si="6"/>
        <v>176.17</v>
      </c>
      <c r="AZ6" s="21" t="str">
        <f t="shared" si="6"/>
        <v>-</v>
      </c>
      <c r="BA6" s="21">
        <f t="shared" si="6"/>
        <v>103.7</v>
      </c>
      <c r="BB6" s="21">
        <f t="shared" si="6"/>
        <v>114.23</v>
      </c>
      <c r="BC6" s="21">
        <f t="shared" si="6"/>
        <v>38.4</v>
      </c>
      <c r="BD6" s="21">
        <f t="shared" si="6"/>
        <v>44.04</v>
      </c>
      <c r="BE6" s="20" t="str">
        <f>IF(BE7="","",IF(BE7="-","【-】","【"&amp;SUBSTITUTE(TEXT(BE7,"#,##0.00"),"-","△")&amp;"】"))</f>
        <v>【42.02】</v>
      </c>
      <c r="BF6" s="21" t="str">
        <f>IF(BF7="",NA(),BF7)</f>
        <v>-</v>
      </c>
      <c r="BG6" s="21">
        <f t="shared" ref="BG6:BO6" si="7">IF(BG7="",NA(),BG7)</f>
        <v>6994.34</v>
      </c>
      <c r="BH6" s="21">
        <f t="shared" si="7"/>
        <v>6739.12</v>
      </c>
      <c r="BI6" s="21">
        <f t="shared" si="7"/>
        <v>2911.42</v>
      </c>
      <c r="BJ6" s="21">
        <f t="shared" si="7"/>
        <v>2780.7</v>
      </c>
      <c r="BK6" s="21" t="str">
        <f t="shared" si="7"/>
        <v>-</v>
      </c>
      <c r="BL6" s="21">
        <f t="shared" si="7"/>
        <v>746.98</v>
      </c>
      <c r="BM6" s="21">
        <f t="shared" si="7"/>
        <v>904.55</v>
      </c>
      <c r="BN6" s="21">
        <f t="shared" si="7"/>
        <v>900.82</v>
      </c>
      <c r="BO6" s="21">
        <f t="shared" si="7"/>
        <v>839.21</v>
      </c>
      <c r="BP6" s="20" t="str">
        <f>IF(BP7="","",IF(BP7="-","【-】","【"&amp;SUBSTITUTE(TEXT(BP7,"#,##0.00"),"-","△")&amp;"】"))</f>
        <v>【785.10】</v>
      </c>
      <c r="BQ6" s="21" t="str">
        <f>IF(BQ7="",NA(),BQ7)</f>
        <v>-</v>
      </c>
      <c r="BR6" s="21">
        <f t="shared" ref="BR6:BZ6" si="8">IF(BR7="",NA(),BR7)</f>
        <v>36.72</v>
      </c>
      <c r="BS6" s="21">
        <f t="shared" si="8"/>
        <v>36.68</v>
      </c>
      <c r="BT6" s="21">
        <f t="shared" si="8"/>
        <v>37.119999999999997</v>
      </c>
      <c r="BU6" s="21">
        <f t="shared" si="8"/>
        <v>38.03</v>
      </c>
      <c r="BV6" s="21" t="str">
        <f t="shared" si="8"/>
        <v>-</v>
      </c>
      <c r="BW6" s="21">
        <f t="shared" si="8"/>
        <v>40.49</v>
      </c>
      <c r="BX6" s="21">
        <f t="shared" si="8"/>
        <v>39.69</v>
      </c>
      <c r="BY6" s="21">
        <f t="shared" si="8"/>
        <v>52.94</v>
      </c>
      <c r="BZ6" s="21">
        <f t="shared" si="8"/>
        <v>52.05</v>
      </c>
      <c r="CA6" s="20" t="str">
        <f>IF(CA7="","",IF(CA7="-","【-】","【"&amp;SUBSTITUTE(TEXT(CA7,"#,##0.00"),"-","△")&amp;"】"))</f>
        <v>【56.93】</v>
      </c>
      <c r="CB6" s="21" t="str">
        <f>IF(CB7="",NA(),CB7)</f>
        <v>-</v>
      </c>
      <c r="CC6" s="21">
        <f t="shared" ref="CC6:CK6" si="9">IF(CC7="",NA(),CC7)</f>
        <v>603.77</v>
      </c>
      <c r="CD6" s="21">
        <f t="shared" si="9"/>
        <v>609.78</v>
      </c>
      <c r="CE6" s="21">
        <f t="shared" si="9"/>
        <v>599.51</v>
      </c>
      <c r="CF6" s="21">
        <f t="shared" si="9"/>
        <v>591.03</v>
      </c>
      <c r="CG6" s="21" t="str">
        <f t="shared" si="9"/>
        <v>-</v>
      </c>
      <c r="CH6" s="21">
        <f t="shared" si="9"/>
        <v>274.54000000000002</v>
      </c>
      <c r="CI6" s="21">
        <f t="shared" si="9"/>
        <v>253.17</v>
      </c>
      <c r="CJ6" s="21">
        <f t="shared" si="9"/>
        <v>303.27999999999997</v>
      </c>
      <c r="CK6" s="21">
        <f t="shared" si="9"/>
        <v>301.86</v>
      </c>
      <c r="CL6" s="20" t="str">
        <f>IF(CL7="","",IF(CL7="-","【-】","【"&amp;SUBSTITUTE(TEXT(CL7,"#,##0.00"),"-","△")&amp;"】"))</f>
        <v>【271.15】</v>
      </c>
      <c r="CM6" s="21" t="str">
        <f>IF(CM7="",NA(),CM7)</f>
        <v>-</v>
      </c>
      <c r="CN6" s="21">
        <f t="shared" ref="CN6:CV6" si="10">IF(CN7="",NA(),CN7)</f>
        <v>32.61</v>
      </c>
      <c r="CO6" s="21">
        <f t="shared" si="10"/>
        <v>31.52</v>
      </c>
      <c r="CP6" s="21">
        <f t="shared" si="10"/>
        <v>31.52</v>
      </c>
      <c r="CQ6" s="21">
        <f t="shared" si="10"/>
        <v>30.43</v>
      </c>
      <c r="CR6" s="21" t="str">
        <f t="shared" si="10"/>
        <v>-</v>
      </c>
      <c r="CS6" s="21">
        <f t="shared" si="10"/>
        <v>41.66</v>
      </c>
      <c r="CT6" s="21">
        <f t="shared" si="10"/>
        <v>36.369999999999997</v>
      </c>
      <c r="CU6" s="21">
        <f t="shared" si="10"/>
        <v>52.35</v>
      </c>
      <c r="CV6" s="21">
        <f t="shared" si="10"/>
        <v>46.25</v>
      </c>
      <c r="CW6" s="20" t="str">
        <f>IF(CW7="","",IF(CW7="-","【-】","【"&amp;SUBSTITUTE(TEXT(CW7,"#,##0.00"),"-","△")&amp;"】"))</f>
        <v>【49.87】</v>
      </c>
      <c r="CX6" s="21" t="str">
        <f>IF(CX7="",NA(),CX7)</f>
        <v>-</v>
      </c>
      <c r="CY6" s="21">
        <f t="shared" ref="CY6:DG6" si="11">IF(CY7="",NA(),CY7)</f>
        <v>81.34</v>
      </c>
      <c r="CZ6" s="21">
        <f t="shared" si="11"/>
        <v>86.76</v>
      </c>
      <c r="DA6" s="21">
        <f t="shared" si="11"/>
        <v>86.57</v>
      </c>
      <c r="DB6" s="21">
        <f t="shared" si="11"/>
        <v>86.92</v>
      </c>
      <c r="DC6" s="21" t="str">
        <f t="shared" si="11"/>
        <v>-</v>
      </c>
      <c r="DD6" s="21">
        <f t="shared" si="11"/>
        <v>58.77</v>
      </c>
      <c r="DE6" s="21">
        <f t="shared" si="11"/>
        <v>59.58</v>
      </c>
      <c r="DF6" s="21">
        <f t="shared" si="11"/>
        <v>84.39</v>
      </c>
      <c r="DG6" s="21">
        <f t="shared" si="11"/>
        <v>83.96</v>
      </c>
      <c r="DH6" s="20" t="str">
        <f>IF(DH7="","",IF(DH7="-","【-】","【"&amp;SUBSTITUTE(TEXT(DH7,"#,##0.00"),"-","△")&amp;"】"))</f>
        <v>【87.54】</v>
      </c>
      <c r="DI6" s="21" t="str">
        <f>IF(DI7="",NA(),DI7)</f>
        <v>-</v>
      </c>
      <c r="DJ6" s="21">
        <f t="shared" ref="DJ6:DR6" si="12">IF(DJ7="",NA(),DJ7)</f>
        <v>3.3</v>
      </c>
      <c r="DK6" s="21">
        <f t="shared" si="12"/>
        <v>6.6</v>
      </c>
      <c r="DL6" s="21">
        <f t="shared" si="12"/>
        <v>9.9</v>
      </c>
      <c r="DM6" s="21">
        <f t="shared" si="12"/>
        <v>13.1</v>
      </c>
      <c r="DN6" s="21" t="str">
        <f t="shared" si="12"/>
        <v>-</v>
      </c>
      <c r="DO6" s="21">
        <f t="shared" si="12"/>
        <v>11.47</v>
      </c>
      <c r="DP6" s="21">
        <f t="shared" si="12"/>
        <v>14.97</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1">
        <f t="shared" si="14"/>
        <v>0.03</v>
      </c>
      <c r="EN6" s="21">
        <f t="shared" si="14"/>
        <v>0.03</v>
      </c>
      <c r="EO6" s="20" t="str">
        <f>IF(EO7="","",IF(EO7="-","【-】","【"&amp;SUBSTITUTE(TEXT(EO7,"#,##0.00"),"-","△")&amp;"】"))</f>
        <v>【0.02】</v>
      </c>
    </row>
    <row r="7" spans="1:148" s="22" customFormat="1" x14ac:dyDescent="0.15">
      <c r="A7" s="14"/>
      <c r="B7" s="23">
        <v>2023</v>
      </c>
      <c r="C7" s="23">
        <v>152242</v>
      </c>
      <c r="D7" s="23">
        <v>46</v>
      </c>
      <c r="E7" s="23">
        <v>17</v>
      </c>
      <c r="F7" s="23">
        <v>5</v>
      </c>
      <c r="G7" s="23">
        <v>0</v>
      </c>
      <c r="H7" s="23" t="s">
        <v>96</v>
      </c>
      <c r="I7" s="23" t="s">
        <v>97</v>
      </c>
      <c r="J7" s="23" t="s">
        <v>98</v>
      </c>
      <c r="K7" s="23" t="s">
        <v>99</v>
      </c>
      <c r="L7" s="23" t="s">
        <v>100</v>
      </c>
      <c r="M7" s="23" t="s">
        <v>101</v>
      </c>
      <c r="N7" s="24" t="s">
        <v>102</v>
      </c>
      <c r="O7" s="24">
        <v>72.58</v>
      </c>
      <c r="P7" s="24">
        <v>0.27</v>
      </c>
      <c r="Q7" s="24">
        <v>86.15</v>
      </c>
      <c r="R7" s="24">
        <v>4284</v>
      </c>
      <c r="S7" s="24">
        <v>49336</v>
      </c>
      <c r="T7" s="24">
        <v>855.68</v>
      </c>
      <c r="U7" s="24">
        <v>57.66</v>
      </c>
      <c r="V7" s="24">
        <v>130</v>
      </c>
      <c r="W7" s="24">
        <v>0.27</v>
      </c>
      <c r="X7" s="24">
        <v>481.48</v>
      </c>
      <c r="Y7" s="24" t="s">
        <v>102</v>
      </c>
      <c r="Z7" s="24">
        <v>100.11</v>
      </c>
      <c r="AA7" s="24">
        <v>107.12</v>
      </c>
      <c r="AB7" s="24">
        <v>103.03</v>
      </c>
      <c r="AC7" s="24">
        <v>100.46</v>
      </c>
      <c r="AD7" s="24" t="s">
        <v>102</v>
      </c>
      <c r="AE7" s="24">
        <v>103.61</v>
      </c>
      <c r="AF7" s="24">
        <v>99.03</v>
      </c>
      <c r="AG7" s="24">
        <v>105.5</v>
      </c>
      <c r="AH7" s="24">
        <v>106.35</v>
      </c>
      <c r="AI7" s="24">
        <v>104.44</v>
      </c>
      <c r="AJ7" s="24" t="s">
        <v>102</v>
      </c>
      <c r="AK7" s="24">
        <v>0</v>
      </c>
      <c r="AL7" s="24">
        <v>0</v>
      </c>
      <c r="AM7" s="24">
        <v>0</v>
      </c>
      <c r="AN7" s="24">
        <v>0</v>
      </c>
      <c r="AO7" s="24" t="s">
        <v>102</v>
      </c>
      <c r="AP7" s="24">
        <v>21.51</v>
      </c>
      <c r="AQ7" s="24">
        <v>42.33</v>
      </c>
      <c r="AR7" s="24">
        <v>145.43</v>
      </c>
      <c r="AS7" s="24">
        <v>129.88999999999999</v>
      </c>
      <c r="AT7" s="24">
        <v>124.06</v>
      </c>
      <c r="AU7" s="24" t="s">
        <v>102</v>
      </c>
      <c r="AV7" s="24">
        <v>195.13</v>
      </c>
      <c r="AW7" s="24">
        <v>211.35</v>
      </c>
      <c r="AX7" s="24">
        <v>188.91</v>
      </c>
      <c r="AY7" s="24">
        <v>176.17</v>
      </c>
      <c r="AZ7" s="24" t="s">
        <v>102</v>
      </c>
      <c r="BA7" s="24">
        <v>103.7</v>
      </c>
      <c r="BB7" s="24">
        <v>114.23</v>
      </c>
      <c r="BC7" s="24">
        <v>38.4</v>
      </c>
      <c r="BD7" s="24">
        <v>44.04</v>
      </c>
      <c r="BE7" s="24">
        <v>42.02</v>
      </c>
      <c r="BF7" s="24" t="s">
        <v>102</v>
      </c>
      <c r="BG7" s="24">
        <v>6994.34</v>
      </c>
      <c r="BH7" s="24">
        <v>6739.12</v>
      </c>
      <c r="BI7" s="24">
        <v>2911.42</v>
      </c>
      <c r="BJ7" s="24">
        <v>2780.7</v>
      </c>
      <c r="BK7" s="24" t="s">
        <v>102</v>
      </c>
      <c r="BL7" s="24">
        <v>746.98</v>
      </c>
      <c r="BM7" s="24">
        <v>904.55</v>
      </c>
      <c r="BN7" s="24">
        <v>900.82</v>
      </c>
      <c r="BO7" s="24">
        <v>839.21</v>
      </c>
      <c r="BP7" s="24">
        <v>785.1</v>
      </c>
      <c r="BQ7" s="24" t="s">
        <v>102</v>
      </c>
      <c r="BR7" s="24">
        <v>36.72</v>
      </c>
      <c r="BS7" s="24">
        <v>36.68</v>
      </c>
      <c r="BT7" s="24">
        <v>37.119999999999997</v>
      </c>
      <c r="BU7" s="24">
        <v>38.03</v>
      </c>
      <c r="BV7" s="24" t="s">
        <v>102</v>
      </c>
      <c r="BW7" s="24">
        <v>40.49</v>
      </c>
      <c r="BX7" s="24">
        <v>39.69</v>
      </c>
      <c r="BY7" s="24">
        <v>52.94</v>
      </c>
      <c r="BZ7" s="24">
        <v>52.05</v>
      </c>
      <c r="CA7" s="24">
        <v>56.93</v>
      </c>
      <c r="CB7" s="24" t="s">
        <v>102</v>
      </c>
      <c r="CC7" s="24">
        <v>603.77</v>
      </c>
      <c r="CD7" s="24">
        <v>609.78</v>
      </c>
      <c r="CE7" s="24">
        <v>599.51</v>
      </c>
      <c r="CF7" s="24">
        <v>591.03</v>
      </c>
      <c r="CG7" s="24" t="s">
        <v>102</v>
      </c>
      <c r="CH7" s="24">
        <v>274.54000000000002</v>
      </c>
      <c r="CI7" s="24">
        <v>253.17</v>
      </c>
      <c r="CJ7" s="24">
        <v>303.27999999999997</v>
      </c>
      <c r="CK7" s="24">
        <v>301.86</v>
      </c>
      <c r="CL7" s="24">
        <v>271.14999999999998</v>
      </c>
      <c r="CM7" s="24" t="s">
        <v>102</v>
      </c>
      <c r="CN7" s="24">
        <v>32.61</v>
      </c>
      <c r="CO7" s="24">
        <v>31.52</v>
      </c>
      <c r="CP7" s="24">
        <v>31.52</v>
      </c>
      <c r="CQ7" s="24">
        <v>30.43</v>
      </c>
      <c r="CR7" s="24" t="s">
        <v>102</v>
      </c>
      <c r="CS7" s="24">
        <v>41.66</v>
      </c>
      <c r="CT7" s="24">
        <v>36.369999999999997</v>
      </c>
      <c r="CU7" s="24">
        <v>52.35</v>
      </c>
      <c r="CV7" s="24">
        <v>46.25</v>
      </c>
      <c r="CW7" s="24">
        <v>49.87</v>
      </c>
      <c r="CX7" s="24" t="s">
        <v>102</v>
      </c>
      <c r="CY7" s="24">
        <v>81.34</v>
      </c>
      <c r="CZ7" s="24">
        <v>86.76</v>
      </c>
      <c r="DA7" s="24">
        <v>86.57</v>
      </c>
      <c r="DB7" s="24">
        <v>86.92</v>
      </c>
      <c r="DC7" s="24" t="s">
        <v>102</v>
      </c>
      <c r="DD7" s="24">
        <v>58.77</v>
      </c>
      <c r="DE7" s="24">
        <v>59.58</v>
      </c>
      <c r="DF7" s="24">
        <v>84.39</v>
      </c>
      <c r="DG7" s="24">
        <v>83.96</v>
      </c>
      <c r="DH7" s="24">
        <v>87.54</v>
      </c>
      <c r="DI7" s="24" t="s">
        <v>102</v>
      </c>
      <c r="DJ7" s="24">
        <v>3.3</v>
      </c>
      <c r="DK7" s="24">
        <v>6.6</v>
      </c>
      <c r="DL7" s="24">
        <v>9.9</v>
      </c>
      <c r="DM7" s="24">
        <v>13.1</v>
      </c>
      <c r="DN7" s="24" t="s">
        <v>102</v>
      </c>
      <c r="DO7" s="24">
        <v>11.47</v>
      </c>
      <c r="DP7" s="24">
        <v>14.97</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v>
      </c>
      <c r="EL7" s="24">
        <v>0</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dcterms:created xsi:type="dcterms:W3CDTF">2025-02-17T01:39:56Z</dcterms:created>
  <dcterms:modified xsi:type="dcterms:W3CDTF">2025-03-11T08:17:07Z</dcterms:modified>
</cp:coreProperties>
</file>