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7\260119 (済)(市1.28〆→県1.30〆）公営企業に係る経営比較分析表(令和６年度)の分析等について\99_最新データ\"/>
    </mc:Choice>
  </mc:AlternateContent>
  <xr:revisionPtr revIDLastSave="0" documentId="13_ncr:1_{1E20AE1B-CF16-48D9-B8A6-9E9B6CBBB0BD}" xr6:coauthVersionLast="47" xr6:coauthVersionMax="47" xr10:uidLastSave="{00000000-0000-0000-0000-000000000000}"/>
  <workbookProtection workbookAlgorithmName="SHA-512" workbookHashValue="cZAkXKIbxnL5bsjadqhrqX/xAJZF7GfMfM6y1oLWtSbODby91GJ1yOupaxDyjw6ffrXh3soPIRAUHW9h/auvZw==" workbookSaltValue="f6b0khvfuuHAxWrmPvmm1Q=="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<sst xmlns="http://schemas.openxmlformats.org/spreadsheetml/2006/main" count="231" uniqueCount="115">
  <si>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</si>
  <si>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</si>
  <si>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</si>
  <si>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</si>
  <si>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</si>
  <si>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</si>
  <si>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</si>
  <si>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</si>
  <si>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</si>
  <si>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</si>
  <si>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</si>
  <si>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</si>
  <si>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</si>
  <si>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</si>
  <si>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</si>
  <si>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</si>
  <si>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</si>
  <si>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</si>
  <si>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</si>
  <si>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</si>
  <si>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</si>
  <si>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</si>
  <si>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</si>
  <si>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</si>
  <si>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</si>
  <si>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</si>
  <si>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</si>
  <si>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</si>
  <si>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</si>
  <si>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</si>
  <si>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</si>
  <si>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</si>
  <si>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</si>
  <si>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</si>
  <si>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</si>
  <si>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</si>
  <si>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</si>
  <si>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</si>
  <si>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</si>
  <si>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</si>
  <si>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</si>
  <si>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</si>
  <si>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</si>
  <si>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</si>
  <si>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</si>
  <si>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</si>
  <si>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</si>
  <si>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</si>
  <si>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</si>
  <si>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</si>
  <si>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</si>
  <si>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</si>
  <si>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</si>
  <si>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</si>
  <si>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</si>
  <si>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</si>
  <si>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</si>
  <si>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</si>
  <si>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</si>
  <si>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</si>
  <si>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</si>
  <si>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</si>
  <si>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</si>
  <si>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</si>
  <si>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</si>
  <si>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</si>
  <si>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</si>
  <si>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</si>
  <si>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</si>
  <si>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</si>
  <si>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</si>
  <si>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</si>
  <si>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</si>
  <si>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</si>
  <si>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</si>
  <si>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</si>
  <si>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</si>
  <si>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</si>
  <si>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</si>
  <si>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</si>
  <si>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</si>
  <si>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</si>
  <si>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</si>
  <si>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</si>
  <si>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</si>
  <si>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</si>
  <si>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</si>
  <si>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</si>
  <si>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</si>
  <si>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</si>
  <si>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</si>
  <si>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</si>
  <si>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</si>
  <si>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</si>
  <si>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</si>
  <si>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</si>
  <si>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</si>
  <si>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</si>
  <si>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</si>
  <si>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</si>
  <si>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</si>
  <si>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</si>
  <si>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</si>
  <si>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</si>
  <si>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</si>
  <si>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</si>
  <si>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</si>
  <si>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</si>
  <si>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</si>
  <si>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</si>
  <si>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</si>
  <si>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</si>
  <si>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①経常収支比率は100％を超えており、②累積欠損金は生じていないため経営状態は健全といえます。
③流動比率は100％を下回っていますが、これは流動負債に含まれる企業債元金が大きいためです。
④令和4年度から企業債残高対事業規模比率が大きく低下したのは、一般会計が負担する額を反映したためです。建設事業規模を抑制していることから年々減少していく見込みとなっています。
⑤経費回収率は50％程度で、類似団体平均よりも低い状況にあり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水洗化率の急激な向上は望めないことから、安定した収入確保のため、令和8年度及び令和10年度の2段階で料金改定を実施することを決定しました。
⑥汚水処理原価は類似団体平均を大きく超えて非常に高額となっており、施設の維持管理費の削減に向けた取組みが必要です。
⑦施設利用率は類似団体平均よりも低く、施設の規模や処理能力を満たしていない状況にあることから、汚水処理量の増加に結びつく施策の取組みが必要です。
⑧水洗化率は同規模の平均を大きく下回っており、安定的な経営維持のためにも、更なる向上に向けた取組みが必要です。</t>
    <rPh sb="193" eb="195">
      <t>テイド</t>
    </rPh>
    <rPh sb="315" eb="319">
      <t>スイセンカリツ</t>
    </rPh>
    <rPh sb="320" eb="322">
      <t>キュウゲキ</t>
    </rPh>
    <rPh sb="323" eb="325">
      <t>コウジョウ</t>
    </rPh>
    <rPh sb="326" eb="327">
      <t>ノゾ</t>
    </rPh>
    <rPh sb="400" eb="401">
      <t>オオ</t>
    </rPh>
    <rPh sb="403" eb="404">
      <t>コ</t>
    </rPh>
    <phoneticPr fontId="4"/>
  </si>
  <si>
    <t>①有形固定資産減価償却率は会計移行時の資産計上処理の影響で平均より低くなっていますが、耐用年数を超えた機械設備等で修理しながら利用している資産もあります。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②③管渠については当面は更新の必要はありませんが、令和７年度において耐震診断調査を実施する計画となっています。
　今後は施設及び管渠の老朽化に備え、ストックマネジメント等の改築・更新の財源確保が必要になってきます。</t>
    <rPh sb="227" eb="229">
      <t>ケイカク</t>
    </rPh>
    <phoneticPr fontId="4"/>
  </si>
  <si>
    <t>令和２年４月１日より企業会計へ移行しました。
　特定環境保全公共下水道事業では相川処理区、小木処理区、羽茂処理区、赤泊処理区の４地区を運営しています。
　今後の改善に向けた取組みとして、人口減少により整備効果の見込めない地区を計画区域から外すなどの見直しを行い、整備費用の縮減を図るほか、下水道施設の老朽化に伴う更新需要の増大に対しては、ストックマネジメント計画により計画的・効率的な施設更新を図ることで費用を抑制します。また、近年の労務単価上昇や物価高騰により費用が増加していることから、必要な収入を確保するための料金改定を実施し、あわせて令和５年度から進めている小木処理区と羽茂処理区の統合により維持管理費用の削減を図ります。さらなる水洗化率の向上による収益の増加対策に取り組むなど、令和５年３月に改定した経営戦略に基づいて、下水道事業の健全経営に努めながら安定した汚水処理サービスの提供を目指します。なお、健全な事業経営のためには、人事異動による配置転換で混乱しないように施設の維持管理だけでなく、公営企業会計に精通した職員の育成を図っていく必要があります。
　また、地震対策による避難所へのマンホールトイレ整備、施設の耐震化等を進めていきます。</t>
    <rPh sb="278" eb="279">
      <t>スス</t>
    </rPh>
    <rPh sb="510" eb="512">
      <t>シセツ</t>
    </rPh>
    <rPh sb="513" eb="516">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</si>
</sst>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0.87</c:v>
                </c:pt>
                <c:pt idx="1">
                  <c:v>0.87</c:v>
                </c:pt>
                <c:pt idx="2" formatCode="#,##0.00;&quot;△&quot;#,##0.00">
                  <c:v>0</c:v>
                </c:pt>
                <c:pt idx="3" formatCode="#,##0.00;&quot;△&quot;#,##0.00">
                  <c:v>0</c:v>
                </c:pt>
                <c:pt idx="4">
                  <c:v>0.05</c:v>
                </c:pt>
              </c:numCache>
            </c:numRef>
          </c:val>
          <c:extLst>
            <c:ext xmlns:c16="http://schemas.microsoft.com/office/drawing/2014/chart" uri="{C3380CC4-5D6E-409C-BE32-E72D297353CC}">
              <c16:uniqueId val="{00000000-E5B2-43E2-A34B-B82CDE976F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5B2-43E2-A34B-B82CDE976F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25.47</c:v>
                </c:pt>
                <c:pt idx="1">
                  <c:v>25.96</c:v>
                </c:pt>
                <c:pt idx="2">
                  <c:v>25.12</c:v>
                </c:pt>
                <c:pt idx="3">
                  <c:v>25.43</c:v>
                </c:pt>
                <c:pt idx="4">
                  <c:v>27.49</c:v>
                </c:pt>
              </c:numCache>
            </c:numRef>
          </c:val>
          <c:extLst>
            <c:ext xmlns:c16="http://schemas.microsoft.com/office/drawing/2014/chart" uri="{C3380CC4-5D6E-409C-BE32-E72D297353CC}">
              <c16:uniqueId val="{00000000-8A5F-4E17-8703-3FFC417A22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A5F-4E17-8703-3FFC417A22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63.74</c:v>
                </c:pt>
                <c:pt idx="1">
                  <c:v>65.349999999999994</c:v>
                </c:pt>
                <c:pt idx="2">
                  <c:v>67.2</c:v>
                </c:pt>
                <c:pt idx="3">
                  <c:v>68.2</c:v>
                </c:pt>
                <c:pt idx="4">
                  <c:v>68.290000000000006</c:v>
                </c:pt>
              </c:numCache>
            </c:numRef>
          </c:val>
          <c:extLst>
            <c:ext xmlns:c16="http://schemas.microsoft.com/office/drawing/2014/chart" uri="{C3380CC4-5D6E-409C-BE32-E72D297353CC}">
              <c16:uniqueId val="{00000000-3E78-4820-AB69-EBC78F4708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E78-4820-AB69-EBC78F4708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108.92</c:v>
                </c:pt>
                <c:pt idx="1">
                  <c:v>100.54</c:v>
                </c:pt>
                <c:pt idx="2">
                  <c:v>101.37</c:v>
                </c:pt>
                <c:pt idx="3">
                  <c:v>101.55</c:v>
                </c:pt>
                <c:pt idx="4">
                  <c:v>103.57</c:v>
                </c:pt>
              </c:numCache>
            </c:numRef>
          </c:val>
          <c:extLst>
            <c:ext xmlns:c16="http://schemas.microsoft.com/office/drawing/2014/chart" uri="{C3380CC4-5D6E-409C-BE32-E72D297353CC}">
              <c16:uniqueId val="{00000000-876C-4C21-A5CB-C5A47B1445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76C-4C21-A5CB-C5A47B1445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4.0999999999999996</c:v>
                </c:pt>
                <c:pt idx="1">
                  <c:v>8.0500000000000007</c:v>
                </c:pt>
                <c:pt idx="2">
                  <c:v>11.45</c:v>
                </c:pt>
                <c:pt idx="3">
                  <c:v>14.67</c:v>
                </c:pt>
                <c:pt idx="4">
                  <c:v>17.510000000000002</c:v>
                </c:pt>
              </c:numCache>
            </c:numRef>
          </c:val>
          <c:extLst>
            <c:ext xmlns:c16="http://schemas.microsoft.com/office/drawing/2014/chart" uri="{C3380CC4-5D6E-409C-BE32-E72D297353CC}">
              <c16:uniqueId val="{00000000-6478-4242-8963-2C3660EB8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478-4242-8963-2C3660EB8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2-4038-B022-5243C0C92F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FC2-4038-B022-5243C0C92F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C8-413D-B59F-60D843DDF7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B8C8-413D-B59F-60D843DDF7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46.28</c:v>
                </c:pt>
                <c:pt idx="1">
                  <c:v>37.25</c:v>
                </c:pt>
                <c:pt idx="2">
                  <c:v>45.18</c:v>
                </c:pt>
                <c:pt idx="3">
                  <c:v>71.599999999999994</c:v>
                </c:pt>
                <c:pt idx="4">
                  <c:v>88.88</c:v>
                </c:pt>
              </c:numCache>
            </c:numRef>
          </c:val>
          <c:extLst>
            <c:ext xmlns:c16="http://schemas.microsoft.com/office/drawing/2014/chart" uri="{C3380CC4-5D6E-409C-BE32-E72D297353CC}">
              <c16:uniqueId val="{00000000-3D30-41A8-921F-462734DFFA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D30-41A8-921F-462734DFFA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3155.8</c:v>
                </c:pt>
                <c:pt idx="1">
                  <c:v>2981.71</c:v>
                </c:pt>
                <c:pt idx="2">
                  <c:v>1300.1300000000001</c:v>
                </c:pt>
                <c:pt idx="3">
                  <c:v>1209.3599999999999</c:v>
                </c:pt>
                <c:pt idx="4">
                  <c:v>1140.6600000000001</c:v>
                </c:pt>
              </c:numCache>
            </c:numRef>
          </c:val>
          <c:extLst>
            <c:ext xmlns:c16="http://schemas.microsoft.com/office/drawing/2014/chart" uri="{C3380CC4-5D6E-409C-BE32-E72D297353CC}">
              <c16:uniqueId val="{00000000-3954-40CA-8F2F-6175AD5C75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954-40CA-8F2F-6175AD5C75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64.819999999999993</c:v>
                </c:pt>
                <c:pt idx="1">
                  <c:v>51.24</c:v>
                </c:pt>
                <c:pt idx="2">
                  <c:v>51.88</c:v>
                </c:pt>
                <c:pt idx="3">
                  <c:v>45.59</c:v>
                </c:pt>
                <c:pt idx="4">
                  <c:v>52</c:v>
                </c:pt>
              </c:numCache>
            </c:numRef>
          </c:val>
          <c:extLst>
            <c:ext xmlns:c16="http://schemas.microsoft.com/office/drawing/2014/chart" uri="{C3380CC4-5D6E-409C-BE32-E72D297353CC}">
              <c16:uniqueId val="{00000000-4E40-4C56-83E0-22236203A9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E40-4C56-83E0-22236203A9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339.19</c:v>
                </c:pt>
                <c:pt idx="1">
                  <c:v>429.51</c:v>
                </c:pt>
                <c:pt idx="2">
                  <c:v>424.89</c:v>
                </c:pt>
                <c:pt idx="3">
                  <c:v>481.93</c:v>
                </c:pt>
                <c:pt idx="4">
                  <c:v>426.2</c:v>
                </c:pt>
              </c:numCache>
            </c:numRef>
          </c:val>
          <c:extLst>
            <c:ext xmlns:c16="http://schemas.microsoft.com/office/drawing/2014/chart" uri="{C3380CC4-5D6E-409C-BE32-E72D297353CC}">
              <c16:uniqueId val="{00000000-50C7-47D8-AF22-F59AB2D55D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0C7-47D8-AF22-F59AB2D55D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新潟県　佐渡市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48103</v>
      </c>
      <c r="AM8" s="50"/>
      <c r="AN8" s="50"/>
      <c r="AO8" s="50"/>
      <c r="AP8" s="50"/>
      <c r="AQ8" s="50"/>
      <c r="AR8" s="50"/>
      <c r="AS8" s="50"/>
      <c r="AT8" s="51">
        <f>データ!T6</f>
        <v>855.68</v>
      </c>
      <c r="AU8" s="51"/>
      <c r="AV8" s="51"/>
      <c r="AW8" s="51"/>
      <c r="AX8" s="51"/>
      <c r="AY8" s="51"/>
      <c r="AZ8" s="51"/>
      <c r="BA8" s="51"/>
      <c r="BB8" s="51">
        <f>データ!U6</f>
        <v>56.22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78.489999999999995</v>
      </c>
      <c r="J10" s="51"/>
      <c r="K10" s="51"/>
      <c r="L10" s="51"/>
      <c r="M10" s="51"/>
      <c r="N10" s="51"/>
      <c r="O10" s="51"/>
      <c r="P10" s="51">
        <f>データ!P6</f>
        <v>12.21</v>
      </c>
      <c r="Q10" s="51"/>
      <c r="R10" s="51"/>
      <c r="S10" s="51"/>
      <c r="T10" s="51"/>
      <c r="U10" s="51"/>
      <c r="V10" s="51"/>
      <c r="W10" s="51">
        <f>データ!Q6</f>
        <v>81.319999999999993</v>
      </c>
      <c r="X10" s="51"/>
      <c r="Y10" s="51"/>
      <c r="Z10" s="51"/>
      <c r="AA10" s="51"/>
      <c r="AB10" s="51"/>
      <c r="AC10" s="51"/>
      <c r="AD10" s="50">
        <f>データ!R6</f>
        <v>4284</v>
      </c>
      <c r="AE10" s="50"/>
      <c r="AF10" s="50"/>
      <c r="AG10" s="50"/>
      <c r="AH10" s="50"/>
      <c r="AI10" s="50"/>
      <c r="AJ10" s="50"/>
      <c r="AK10" s="2"/>
      <c r="AL10" s="50">
        <f>データ!V6</f>
        <v>5796</v>
      </c>
      <c r="AM10" s="50"/>
      <c r="AN10" s="50"/>
      <c r="AO10" s="50"/>
      <c r="AP10" s="50"/>
      <c r="AQ10" s="50"/>
      <c r="AR10" s="50"/>
      <c r="AS10" s="50"/>
      <c r="AT10" s="51">
        <f>データ!W6</f>
        <v>3.35</v>
      </c>
      <c r="AU10" s="51"/>
      <c r="AV10" s="51"/>
      <c r="AW10" s="51"/>
      <c r="AX10" s="51"/>
      <c r="AY10" s="51"/>
      <c r="AZ10" s="51"/>
      <c r="BA10" s="51"/>
      <c r="BB10" s="51">
        <f>データ!X6</f>
        <v>1730.15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bd9ttICv+aeoPL5bslw5417tKe3lCgUW22rGrGFjKpjn7xe6DHvsp/QqVBqFzxo5YhjnG115DaNvzlPyFSZoQ==" saltValue="pIZzG+CmPZI5n3/m9pJ2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4</v>
      </c>
      <c r="G6" s="19">
        <f t="shared" si="3"/>
        <v>0</v>
      </c>
      <c r="H6" s="19" t="str">
        <f t="shared" si="3"/>
        <v>新潟県　佐渡市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78.489999999999995</v>
      </c>
      <c r="P6" s="20">
        <f t="shared" si="3"/>
        <v>12.21</v>
      </c>
      <c r="Q6" s="20">
        <f t="shared" si="3"/>
        <v>81.319999999999993</v>
      </c>
      <c r="R6" s="20">
        <f t="shared" si="3"/>
        <v>4284</v>
      </c>
      <c r="S6" s="20">
        <f t="shared" si="3"/>
        <v>48103</v>
      </c>
      <c r="T6" s="20">
        <f t="shared" si="3"/>
        <v>855.68</v>
      </c>
      <c r="U6" s="20">
        <f t="shared" si="3"/>
        <v>56.22</v>
      </c>
      <c r="V6" s="20">
        <f t="shared" si="3"/>
        <v>5796</v>
      </c>
      <c r="W6" s="20">
        <f t="shared" si="3"/>
        <v>3.35</v>
      </c>
      <c r="X6" s="20">
        <f t="shared" si="3"/>
        <v>1730.15</v>
      </c>
      <c r="Y6" s="21">
        <f>IF(Y7="",NA(),Y7)</f>
        <v>108.92</v>
      </c>
      <c r="Z6" s="21">
        <f t="shared" ref="Z6:AH6" si="4">IF(Z7="",NA(),Z7)</f>
        <v>100.54</v>
      </c>
      <c r="AA6" s="21">
        <f t="shared" si="4"/>
        <v>101.37</v>
      </c>
      <c r="AB6" s="21">
        <f t="shared" si="4"/>
        <v>101.55</v>
      </c>
      <c r="AC6" s="21">
        <f t="shared" si="4"/>
        <v>103.57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46.28</v>
      </c>
      <c r="AV6" s="21">
        <f t="shared" ref="AV6:BD6" si="6">IF(AV7="",NA(),AV7)</f>
        <v>37.25</v>
      </c>
      <c r="AW6" s="21">
        <f t="shared" si="6"/>
        <v>45.18</v>
      </c>
      <c r="AX6" s="21">
        <f t="shared" si="6"/>
        <v>71.599999999999994</v>
      </c>
      <c r="AY6" s="21">
        <f t="shared" si="6"/>
        <v>88.88</v>
      </c>
      <c r="AZ6" s="21">
        <f t="shared" si="6"/>
        <v>44.24</v>
      </c>
      <c r="BA6" s="21">
        <f t="shared" si="6"/>
        <v>43.07</v>
      </c>
      <c r="BB6" s="21">
        <f t="shared" si="6"/>
        <v>45.42</v>
      </c>
      <c r="BC6" s="21">
        <f t="shared" si="6"/>
        <v>50.63</v>
      </c>
      <c r="BD6" s="21">
        <f t="shared" si="6"/>
        <v>53.28</v>
      </c>
      <c r="BE6" s="20" t="str">
        <f>IF(BE7="","",IF(BE7="-","【-】","【"&amp;SUBSTITUTE(TEXT(BE7,"#,##0.00"),"-","△")&amp;"】"))</f>
        <v>【50.90】</v>
      </c>
      <c r="BF6" s="21">
        <f>IF(BF7="",NA(),BF7)</f>
        <v>3155.8</v>
      </c>
      <c r="BG6" s="21">
        <f t="shared" ref="BG6:BO6" si="7">IF(BG7="",NA(),BG7)</f>
        <v>2981.71</v>
      </c>
      <c r="BH6" s="21">
        <f t="shared" si="7"/>
        <v>1300.1300000000001</v>
      </c>
      <c r="BI6" s="21">
        <f t="shared" si="7"/>
        <v>1209.3599999999999</v>
      </c>
      <c r="BJ6" s="21">
        <f t="shared" si="7"/>
        <v>1140.6600000000001</v>
      </c>
      <c r="BK6" s="21">
        <f t="shared" si="7"/>
        <v>1258.43</v>
      </c>
      <c r="BL6" s="21">
        <f t="shared" si="7"/>
        <v>1163.75</v>
      </c>
      <c r="BM6" s="21">
        <f t="shared" si="7"/>
        <v>1195.47</v>
      </c>
      <c r="BN6" s="21">
        <f t="shared" si="7"/>
        <v>1168.69</v>
      </c>
      <c r="BO6" s="21">
        <f t="shared" si="7"/>
        <v>1142.44</v>
      </c>
      <c r="BP6" s="20" t="str">
        <f>IF(BP7="","",IF(BP7="-","【-】","【"&amp;SUBSTITUTE(TEXT(BP7,"#,##0.00"),"-","△")&amp;"】"))</f>
        <v>【1,099.15】</v>
      </c>
      <c r="BQ6" s="21">
        <f>IF(BQ7="",NA(),BQ7)</f>
        <v>64.819999999999993</v>
      </c>
      <c r="BR6" s="21">
        <f t="shared" ref="BR6:BZ6" si="8">IF(BR7="",NA(),BR7)</f>
        <v>51.24</v>
      </c>
      <c r="BS6" s="21">
        <f t="shared" si="8"/>
        <v>51.88</v>
      </c>
      <c r="BT6" s="21">
        <f t="shared" si="8"/>
        <v>45.59</v>
      </c>
      <c r="BU6" s="21">
        <f t="shared" si="8"/>
        <v>52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339.19</v>
      </c>
      <c r="CC6" s="21">
        <f t="shared" ref="CC6:CK6" si="9">IF(CC7="",NA(),CC7)</f>
        <v>429.51</v>
      </c>
      <c r="CD6" s="21">
        <f t="shared" si="9"/>
        <v>424.89</v>
      </c>
      <c r="CE6" s="21">
        <f t="shared" si="9"/>
        <v>481.93</v>
      </c>
      <c r="CF6" s="21">
        <f t="shared" si="9"/>
        <v>426.2</v>
      </c>
      <c r="CG6" s="21">
        <f t="shared" si="9"/>
        <v>224.88</v>
      </c>
      <c r="CH6" s="21">
        <f t="shared" si="9"/>
        <v>228.64</v>
      </c>
      <c r="CI6" s="21">
        <f t="shared" si="9"/>
        <v>239.46</v>
      </c>
      <c r="CJ6" s="21">
        <f t="shared" si="9"/>
        <v>233.15</v>
      </c>
      <c r="CK6" s="21">
        <f t="shared" si="9"/>
        <v>252.17</v>
      </c>
      <c r="CL6" s="20" t="str">
        <f>IF(CL7="","",IF(CL7="-","【-】","【"&amp;SUBSTITUTE(TEXT(CL7,"#,##0.00"),"-","△")&amp;"】"))</f>
        <v>【225.78】</v>
      </c>
      <c r="CM6" s="21">
        <f>IF(CM7="",NA(),CM7)</f>
        <v>25.47</v>
      </c>
      <c r="CN6" s="21">
        <f t="shared" ref="CN6:CV6" si="10">IF(CN7="",NA(),CN7)</f>
        <v>25.96</v>
      </c>
      <c r="CO6" s="21">
        <f t="shared" si="10"/>
        <v>25.12</v>
      </c>
      <c r="CP6" s="21">
        <f t="shared" si="10"/>
        <v>25.43</v>
      </c>
      <c r="CQ6" s="21">
        <f t="shared" si="10"/>
        <v>27.49</v>
      </c>
      <c r="CR6" s="21">
        <f t="shared" si="10"/>
        <v>42.4</v>
      </c>
      <c r="CS6" s="21">
        <f t="shared" si="10"/>
        <v>42.28</v>
      </c>
      <c r="CT6" s="21">
        <f t="shared" si="10"/>
        <v>41.06</v>
      </c>
      <c r="CU6" s="21">
        <f t="shared" si="10"/>
        <v>42.09</v>
      </c>
      <c r="CV6" s="21">
        <f t="shared" si="10"/>
        <v>42.15</v>
      </c>
      <c r="CW6" s="20" t="str">
        <f>IF(CW7="","",IF(CW7="-","【-】","【"&amp;SUBSTITUTE(TEXT(CW7,"#,##0.00"),"-","△")&amp;"】"))</f>
        <v>【43.17】</v>
      </c>
      <c r="CX6" s="21">
        <f>IF(CX7="",NA(),CX7)</f>
        <v>63.74</v>
      </c>
      <c r="CY6" s="21">
        <f t="shared" ref="CY6:DG6" si="11">IF(CY7="",NA(),CY7)</f>
        <v>65.349999999999994</v>
      </c>
      <c r="CZ6" s="21">
        <f t="shared" si="11"/>
        <v>67.2</v>
      </c>
      <c r="DA6" s="21">
        <f t="shared" si="11"/>
        <v>68.2</v>
      </c>
      <c r="DB6" s="21">
        <f t="shared" si="11"/>
        <v>68.290000000000006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4.0999999999999996</v>
      </c>
      <c r="DJ6" s="21">
        <f t="shared" ref="DJ6:DR6" si="12">IF(DJ7="",NA(),DJ7)</f>
        <v>8.0500000000000007</v>
      </c>
      <c r="DK6" s="21">
        <f t="shared" si="12"/>
        <v>11.45</v>
      </c>
      <c r="DL6" s="21">
        <f t="shared" si="12"/>
        <v>14.67</v>
      </c>
      <c r="DM6" s="21">
        <f t="shared" si="12"/>
        <v>17.510000000000002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0.87</v>
      </c>
      <c r="EF6" s="21">
        <f t="shared" ref="EF6:EN6" si="14">IF(EF7="",NA(),EF7)</f>
        <v>0.87</v>
      </c>
      <c r="EG6" s="20">
        <f t="shared" si="14"/>
        <v>0</v>
      </c>
      <c r="EH6" s="20">
        <f t="shared" si="14"/>
        <v>0</v>
      </c>
      <c r="EI6" s="21">
        <f t="shared" si="14"/>
        <v>0.05</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152242</v>
      </c>
      <c r="D7" s="23">
        <v>46</v>
      </c>
      <c r="E7" s="23">
        <v>17</v>
      </c>
      <c r="F7" s="23">
        <v>4</v>
      </c>
      <c r="G7" s="23">
        <v>0</v>
      </c>
      <c r="H7" s="23" t="s">
        <v>96</v>
      </c>
      <c r="I7" s="23" t="s">
        <v>97</v>
      </c>
      <c r="J7" s="23" t="s">
        <v>98</v>
      </c>
      <c r="K7" s="23" t="s">
        <v>99</v>
      </c>
      <c r="L7" s="23" t="s">
        <v>100</v>
      </c>
      <c r="M7" s="23" t="s">
        <v>101</v>
      </c>
      <c r="N7" s="24" t="s">
        <v>102</v>
      </c>
      <c r="O7" s="24">
        <v>78.489999999999995</v>
      </c>
      <c r="P7" s="24">
        <v>12.21</v>
      </c>
      <c r="Q7" s="24">
        <v>81.319999999999993</v>
      </c>
      <c r="R7" s="24">
        <v>4284</v>
      </c>
      <c r="S7" s="24">
        <v>48103</v>
      </c>
      <c r="T7" s="24">
        <v>855.68</v>
      </c>
      <c r="U7" s="24">
        <v>56.22</v>
      </c>
      <c r="V7" s="24">
        <v>5796</v>
      </c>
      <c r="W7" s="24">
        <v>3.35</v>
      </c>
      <c r="X7" s="24">
        <v>1730.15</v>
      </c>
      <c r="Y7" s="24">
        <v>108.92</v>
      </c>
      <c r="Z7" s="24">
        <v>100.54</v>
      </c>
      <c r="AA7" s="24">
        <v>101.37</v>
      </c>
      <c r="AB7" s="24">
        <v>101.55</v>
      </c>
      <c r="AC7" s="24">
        <v>103.57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46.28</v>
      </c>
      <c r="AV7" s="24">
        <v>37.25</v>
      </c>
      <c r="AW7" s="24">
        <v>45.18</v>
      </c>
      <c r="AX7" s="24">
        <v>71.599999999999994</v>
      </c>
      <c r="AY7" s="24">
        <v>88.88</v>
      </c>
      <c r="AZ7" s="24">
        <v>44.24</v>
      </c>
      <c r="BA7" s="24">
        <v>43.07</v>
      </c>
      <c r="BB7" s="24">
        <v>45.42</v>
      </c>
      <c r="BC7" s="24">
        <v>50.63</v>
      </c>
      <c r="BD7" s="24">
        <v>53.28</v>
      </c>
      <c r="BE7" s="24">
        <v>50.9</v>
      </c>
      <c r="BF7" s="24">
        <v>3155.8</v>
      </c>
      <c r="BG7" s="24">
        <v>2981.71</v>
      </c>
      <c r="BH7" s="24">
        <v>1300.1300000000001</v>
      </c>
      <c r="BI7" s="24">
        <v>1209.3599999999999</v>
      </c>
      <c r="BJ7" s="24">
        <v>1140.6600000000001</v>
      </c>
      <c r="BK7" s="24">
        <v>1258.43</v>
      </c>
      <c r="BL7" s="24">
        <v>1163.75</v>
      </c>
      <c r="BM7" s="24">
        <v>1195.47</v>
      </c>
      <c r="BN7" s="24">
        <v>1168.69</v>
      </c>
      <c r="BO7" s="24">
        <v>1142.44</v>
      </c>
      <c r="BP7" s="24">
        <v>1099.1500000000001</v>
      </c>
      <c r="BQ7" s="24">
        <v>64.819999999999993</v>
      </c>
      <c r="BR7" s="24">
        <v>51.24</v>
      </c>
      <c r="BS7" s="24">
        <v>51.88</v>
      </c>
      <c r="BT7" s="24">
        <v>45.59</v>
      </c>
      <c r="BU7" s="24">
        <v>52</v>
      </c>
      <c r="BV7" s="24">
        <v>73.36</v>
      </c>
      <c r="BW7" s="24">
        <v>72.599999999999994</v>
      </c>
      <c r="BX7" s="24">
        <v>69.430000000000007</v>
      </c>
      <c r="BY7" s="24">
        <v>70.709999999999994</v>
      </c>
      <c r="BZ7" s="24">
        <v>66.63</v>
      </c>
      <c r="CA7" s="24">
        <v>72.92</v>
      </c>
      <c r="CB7" s="24">
        <v>339.19</v>
      </c>
      <c r="CC7" s="24">
        <v>429.51</v>
      </c>
      <c r="CD7" s="24">
        <v>424.89</v>
      </c>
      <c r="CE7" s="24">
        <v>481.93</v>
      </c>
      <c r="CF7" s="24">
        <v>426.2</v>
      </c>
      <c r="CG7" s="24">
        <v>224.88</v>
      </c>
      <c r="CH7" s="24">
        <v>228.64</v>
      </c>
      <c r="CI7" s="24">
        <v>239.46</v>
      </c>
      <c r="CJ7" s="24">
        <v>233.15</v>
      </c>
      <c r="CK7" s="24">
        <v>252.17</v>
      </c>
      <c r="CL7" s="24">
        <v>225.78</v>
      </c>
      <c r="CM7" s="24">
        <v>25.47</v>
      </c>
      <c r="CN7" s="24">
        <v>25.96</v>
      </c>
      <c r="CO7" s="24">
        <v>25.12</v>
      </c>
      <c r="CP7" s="24">
        <v>25.43</v>
      </c>
      <c r="CQ7" s="24">
        <v>27.49</v>
      </c>
      <c r="CR7" s="24">
        <v>42.4</v>
      </c>
      <c r="CS7" s="24">
        <v>42.28</v>
      </c>
      <c r="CT7" s="24">
        <v>41.06</v>
      </c>
      <c r="CU7" s="24">
        <v>42.09</v>
      </c>
      <c r="CV7" s="24">
        <v>42.15</v>
      </c>
      <c r="CW7" s="24">
        <v>43.17</v>
      </c>
      <c r="CX7" s="24">
        <v>63.74</v>
      </c>
      <c r="CY7" s="24">
        <v>65.349999999999994</v>
      </c>
      <c r="CZ7" s="24">
        <v>67.2</v>
      </c>
      <c r="DA7" s="24">
        <v>68.2</v>
      </c>
      <c r="DB7" s="24">
        <v>68.290000000000006</v>
      </c>
      <c r="DC7" s="24">
        <v>84.19</v>
      </c>
      <c r="DD7" s="24">
        <v>84.34</v>
      </c>
      <c r="DE7" s="24">
        <v>84.34</v>
      </c>
      <c r="DF7" s="24">
        <v>84.73</v>
      </c>
      <c r="DG7" s="24">
        <v>84.21</v>
      </c>
      <c r="DH7" s="24">
        <v>86.31</v>
      </c>
      <c r="DI7" s="24">
        <v>4.0999999999999996</v>
      </c>
      <c r="DJ7" s="24">
        <v>8.0500000000000007</v>
      </c>
      <c r="DK7" s="24">
        <v>11.45</v>
      </c>
      <c r="DL7" s="24">
        <v>14.67</v>
      </c>
      <c r="DM7" s="24">
        <v>17.510000000000002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0.87</v>
      </c>
      <c r="EF7" s="24">
        <v>0.87</v>
      </c>
      <c r="EG7" s="24">
        <v>0</v>
      </c>
      <c r="EH7" s="24">
        <v>0</v>
      </c>
      <c r="EI7" s="24">
        <v>0.05</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2026-02-25T02:47:34Z</cp:lastPrinted>
  <dcterms:modified xsi:type="dcterms:W3CDTF">2026-02-25T02:47:41Z</dcterms:modified>
</cp:coreProperties>
</file>