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1.101.25\yosan\130 地方公営企業\R7\260119 (済)(市1.28〆→県1.30〆）公営企業に係る経営比較分析表(令和６年度)の分析等について\99_最新データ\"/>
    </mc:Choice>
  </mc:AlternateContent>
  <xr:revisionPtr revIDLastSave="0" documentId="13_ncr:1_{D97296DA-0620-4752-BC06-0C364DF0A4B9}" xr6:coauthVersionLast="47" xr6:coauthVersionMax="47" xr10:uidLastSave="{00000000-0000-0000-0000-000000000000}"/>
  <workbookProtection workbookAlgorithmName="SHA-512" workbookHashValue="cFgkmr4If4nz0C8x4cA/f7ADYwH4ukH5kjGTQYay3En7BfPEcvNaKBGagWpG8Eq/efU/SEyjZDwl7AuHzw+5pw==" workbookSaltValue="VKYbmyXMTsyf7s8FQtZdMA==" workbookSpinCount="100000" lockStructure="1"/>
  <bookViews>
    <workbookView xWindow="-108" yWindow="-108" windowWidth="23256" windowHeight="12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E85"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<sst xmlns="http://schemas.openxmlformats.org/spreadsheetml/2006/main" count="231" uniqueCount="116">
  <si>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</si>
  <si>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</si>
  <si>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</si>
  <si>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</si>
  <si>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</si>
  <si>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</si>
  <si>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</si>
  <si>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</si>
  <si>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</si>
  <si>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</si>
  <si>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</si>
  <si>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</si>
  <si>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</si>
  <si>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</si>
  <si>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</si>
  <si>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</si>
  <si>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</si>
  <si>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</si>
  <si>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</si>
  <si>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</si>
  <si>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</si>
  <si>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</si>
  <si>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</si>
  <si>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</si>
  <si>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</si>
  <si>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</si>
  <si>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</si>
  <si>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</si>
  <si>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</si>
  <si>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</si>
  <si>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</si>
  <si>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</si>
  <si>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</si>
  <si>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</si>
  <si>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</si>
  <si>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</si>
  <si>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</si>
  <si>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</si>
  <si>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</si>
  <si>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</si>
  <si>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</si>
  <si>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</si>
  <si>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</si>
  <si>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</si>
  <si>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</si>
  <si>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</si>
  <si>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</si>
  <si>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</si>
  <si>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</si>
  <si>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</si>
  <si>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</si>
  <si>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</si>
  <si>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</si>
  <si>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</si>
  <si>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</si>
  <si>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</si>
  <si>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</si>
  <si>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</si>
  <si>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</si>
  <si>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</si>
  <si>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</si>
  <si>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</si>
  <si>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</si>
  <si>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</si>
  <si>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</si>
  <si>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</si>
  <si>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</si>
  <si>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</si>
  <si>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</si>
  <si>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</si>
  <si>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</si>
  <si>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</si>
  <si>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</si>
  <si>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</si>
  <si>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</si>
  <si>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</si>
  <si>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</si>
  <si>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</si>
  <si>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</si>
  <si>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</si>
  <si>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</si>
  <si>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</si>
  <si>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</si>
  <si>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</si>
  <si>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</si>
  <si>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</si>
  <si>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</si>
  <si>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</si>
  <si>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</si>
  <si>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</si>
  <si>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</si>
  <si>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</si>
  <si>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</si>
  <si>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</si>
  <si>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</si>
  <si>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</si>
  <si>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佐渡市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</si>
  <si>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</si>
  <si>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</si>
  <si>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</si>
  <si>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</si>
  <si>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</si>
  <si>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</si>
  <si>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</si>
  <si>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</si>
  <si>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</si>
  <si>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</si>
  <si>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</si>
  <si>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</si>
  <si>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</si>
  <si>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</si>
  <si>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</si>
  <si>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</si>
  <si>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①経常収支比率は100％未満となりましたが、②累積欠損金は生じていないため経営状態は健全といえます。
③流動比率は100％を上回っており資金的な余裕がある状態ですが、前年度よりも低下しているため注意が必要です。また、事業規模が小さいため、指標の変動幅が大きくなりやすい傾向があります。
④令和4年度から企業債残高対事業規模比率が大きく低下したのは、一般会計が負担する額を反映したためです。なお、近年は建設事業を実施していないことから、年々減少していく見込みとなっています。
⑤経費回収率は40％を切っており、類似団体平均よりも低い状況にあります。これは、収益に占める一般会計繰入金の割合が高く、費用を賄えるだけの料金収入を確保できていない状況を示しており、施設の維持管理や将来の更新費用に充てる財源の見通しが厳しい状況にあることを示しています。安定した収入確保のため、令和8年度及び令和10年度の2段階で料金改定を実施することを決定しました。
⑥汚水処理原価は類似団体平均の２倍以上の高額となっており、施設の維持管理費の削減に向けた取組みが必要です。
⑦施設利用率は類似団体平均よりも低く、今後の大幅な上昇も見込めないことから、必要に応じて施設規模の見直しが必要です。
⑧水洗化率は同規模の平均を上回っているものの、安定的な経営維持のためにも、更なる向上に向けた取組みが必要です。</t>
    <rPh sb="12" eb="14">
      <t>ミマン</t>
    </rPh>
    <rPh sb="439" eb="441">
      <t>イジョウ</t>
    </rPh>
    <phoneticPr fontId="4"/>
  </si>
  <si>
    <t>①有形固定資産減価償却率は会計移行時の資産計上処理の影響で平均より低くなっていますが、完成後１６年程度経過し、機械設備等で耐用年数を超えた資産の更新も生じてくる見込みです。
※法適用時の償却資産については、資産取得時から減価償却が行われてきたものとして算定した資産の帳簿価格（帳簿原価－減価償却累計相当額）をもって法適用時の取得価格とする。
・・・・・・・・・・・・・総務省Ｑ＆Ａ
②③管渠については当面は更新の必要はありません。
　今後は、令和元年度に策定した最適整備構想に基づいて、機械設備等の計画的な更新を行っていく必要があります。</t>
    <phoneticPr fontId="4"/>
  </si>
  <si>
    <t>令和２年４月１日より企業会計へ移行しました。
　農業集落排水事業では川茂地区の１地区を運営しています。
　今後の見通しとしては、人口減少により排水処理量が減少していくことが想定されます。また、施設の更新時期はまだ先ですが、必要な資金を確保していく必要があります。
　今後の改善に向けた取組みとしては、最適整備構想により計画的・効率的な施設更新を図ることで費用を抑制します。また、近年の労務単価上昇や物価高騰により費用が増加していることから、必要な収入を確保するための料金改定を実施し、あわせて水洗化率の向上による収益の増加対策に取り組むなど、令和５年３月に改定した経営戦略に基づいて、下水道事業の健全経営に努めながら安定した汚水処理サービスの提供を目指します。
　なお、健全な事業経営のためには、人事異動による配置転換で混乱しないように施設の維持管理だけでなく、公営企業会計に精通した職員の育成を図っていく必要があります。</t>
    <rPh sb="53" eb="55">
      <t>コンゴ</t>
    </rPh>
    <rPh sb="56" eb="58">
      <t>ミトオ</t>
    </rPh>
    <rPh sb="96" eb="98">
      <t>シセツ</t>
    </rPh>
    <rPh sb="99" eb="103">
      <t>コウシンジキ</t>
    </rPh>
    <rPh sb="106" eb="107">
      <t>サキ</t>
    </rPh>
    <rPh sb="111" eb="113">
      <t>ヒツヨウ</t>
    </rPh>
    <rPh sb="114" eb="116">
      <t>シキン</t>
    </rPh>
    <rPh sb="117" eb="119">
      <t>カクホ</t>
    </rPh>
    <rPh sb="123" eb="12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</si>
</sst>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2B3-4CF8-924C-7E49C81706C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formatCode="#,##0.00;&quot;△&quot;#,##0.00;&quot;-&quot;">
                  <c:v>0.03</c:v>
                </c:pt>
                <c:pt idx="3" formatCode="#,##0.00;&quot;△&quot;#,##0.00;&quot;-&quot;">
                  <c:v>0.03</c:v>
                </c:pt>
                <c:pt idx="4" formatCode="#,##0.00;&quot;△&quot;#,##0.00;&quot;-&quot;">
                  <c:v>0.03</c:v>
                </c:pt>
              </c:numCache>
            </c:numRef>
          </c:val>
          <c:smooth val="0"/>
          <c:extLst>
            <c:ext xmlns:c16="http://schemas.microsoft.com/office/drawing/2014/chart" uri="{C3380CC4-5D6E-409C-BE32-E72D297353CC}">
              <c16:uniqueId val="{00000001-D2B3-4CF8-924C-7E49C81706C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32.61</c:v>
                </c:pt>
                <c:pt idx="1">
                  <c:v>31.52</c:v>
                </c:pt>
                <c:pt idx="2">
                  <c:v>31.52</c:v>
                </c:pt>
                <c:pt idx="3">
                  <c:v>30.43</c:v>
                </c:pt>
                <c:pt idx="4">
                  <c:v>12.39</c:v>
                </c:pt>
              </c:numCache>
            </c:numRef>
          </c:val>
          <c:extLst>
            <c:ext xmlns:c16="http://schemas.microsoft.com/office/drawing/2014/chart" uri="{C3380CC4-5D6E-409C-BE32-E72D297353CC}">
              <c16:uniqueId val="{00000000-5494-4EB6-B0F9-D263E104870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41.66</c:v>
                </c:pt>
                <c:pt idx="1">
                  <c:v>36.369999999999997</c:v>
                </c:pt>
                <c:pt idx="2">
                  <c:v>52.35</c:v>
                </c:pt>
                <c:pt idx="3">
                  <c:v>46.25</c:v>
                </c:pt>
                <c:pt idx="4">
                  <c:v>45.32</c:v>
                </c:pt>
              </c:numCache>
            </c:numRef>
          </c:val>
          <c:smooth val="0"/>
          <c:extLst>
            <c:ext xmlns:c16="http://schemas.microsoft.com/office/drawing/2014/chart" uri="{C3380CC4-5D6E-409C-BE32-E72D297353CC}">
              <c16:uniqueId val="{00000001-5494-4EB6-B0F9-D263E104870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81.34</c:v>
                </c:pt>
                <c:pt idx="1">
                  <c:v>86.76</c:v>
                </c:pt>
                <c:pt idx="2">
                  <c:v>86.57</c:v>
                </c:pt>
                <c:pt idx="3">
                  <c:v>86.92</c:v>
                </c:pt>
                <c:pt idx="4">
                  <c:v>87.6</c:v>
                </c:pt>
              </c:numCache>
            </c:numRef>
          </c:val>
          <c:extLst>
            <c:ext xmlns:c16="http://schemas.microsoft.com/office/drawing/2014/chart" uri="{C3380CC4-5D6E-409C-BE32-E72D297353CC}">
              <c16:uniqueId val="{00000000-0DA6-47FD-A6DD-8A7AA53913F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58.77</c:v>
                </c:pt>
                <c:pt idx="1">
                  <c:v>59.58</c:v>
                </c:pt>
                <c:pt idx="2">
                  <c:v>84.39</c:v>
                </c:pt>
                <c:pt idx="3">
                  <c:v>83.96</c:v>
                </c:pt>
                <c:pt idx="4">
                  <c:v>83.54</c:v>
                </c:pt>
              </c:numCache>
            </c:numRef>
          </c:val>
          <c:smooth val="0"/>
          <c:extLst>
            <c:ext xmlns:c16="http://schemas.microsoft.com/office/drawing/2014/chart" uri="{C3380CC4-5D6E-409C-BE32-E72D297353CC}">
              <c16:uniqueId val="{00000001-0DA6-47FD-A6DD-8A7AA53913F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100.11</c:v>
                </c:pt>
                <c:pt idx="1">
                  <c:v>107.12</c:v>
                </c:pt>
                <c:pt idx="2">
                  <c:v>103.03</c:v>
                </c:pt>
                <c:pt idx="3">
                  <c:v>100.46</c:v>
                </c:pt>
                <c:pt idx="4">
                  <c:v>99.83</c:v>
                </c:pt>
              </c:numCache>
            </c:numRef>
          </c:val>
          <c:extLst>
            <c:ext xmlns:c16="http://schemas.microsoft.com/office/drawing/2014/chart" uri="{C3380CC4-5D6E-409C-BE32-E72D297353CC}">
              <c16:uniqueId val="{00000000-F682-49C9-948C-1C1A730FA9A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103.61</c:v>
                </c:pt>
                <c:pt idx="1">
                  <c:v>99.03</c:v>
                </c:pt>
                <c:pt idx="2">
                  <c:v>105.5</c:v>
                </c:pt>
                <c:pt idx="3">
                  <c:v>106.35</c:v>
                </c:pt>
                <c:pt idx="4">
                  <c:v>106.62</c:v>
                </c:pt>
              </c:numCache>
            </c:numRef>
          </c:val>
          <c:smooth val="0"/>
          <c:extLst>
            <c:ext xmlns:c16="http://schemas.microsoft.com/office/drawing/2014/chart" uri="{C3380CC4-5D6E-409C-BE32-E72D297353CC}">
              <c16:uniqueId val="{00000001-F682-49C9-948C-1C1A730FA9A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3.3</c:v>
                </c:pt>
                <c:pt idx="1">
                  <c:v>6.6</c:v>
                </c:pt>
                <c:pt idx="2">
                  <c:v>9.9</c:v>
                </c:pt>
                <c:pt idx="3">
                  <c:v>13.1</c:v>
                </c:pt>
                <c:pt idx="4">
                  <c:v>16.190000000000001</c:v>
                </c:pt>
              </c:numCache>
            </c:numRef>
          </c:val>
          <c:extLst>
            <c:ext xmlns:c16="http://schemas.microsoft.com/office/drawing/2014/chart" uri="{C3380CC4-5D6E-409C-BE32-E72D297353CC}">
              <c16:uniqueId val="{00000000-87F7-43A4-B755-C9629DDA5FB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11.47</c:v>
                </c:pt>
                <c:pt idx="1">
                  <c:v>14.97</c:v>
                </c:pt>
                <c:pt idx="2">
                  <c:v>25.19</c:v>
                </c:pt>
                <c:pt idx="3">
                  <c:v>25.46</c:v>
                </c:pt>
                <c:pt idx="4">
                  <c:v>24.53</c:v>
                </c:pt>
              </c:numCache>
            </c:numRef>
          </c:val>
          <c:smooth val="0"/>
          <c:extLst>
            <c:ext xmlns:c16="http://schemas.microsoft.com/office/drawing/2014/chart" uri="{C3380CC4-5D6E-409C-BE32-E72D297353CC}">
              <c16:uniqueId val="{00000001-87F7-43A4-B755-C9629DDA5FB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927-442B-B5C8-C9AA5938B2B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F927-442B-B5C8-C9AA5938B2B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21D-4E3F-AAFA-FCB029D1BBA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21.51</c:v>
                </c:pt>
                <c:pt idx="1">
                  <c:v>42.33</c:v>
                </c:pt>
                <c:pt idx="2">
                  <c:v>145.43</c:v>
                </c:pt>
                <c:pt idx="3">
                  <c:v>129.88999999999999</c:v>
                </c:pt>
                <c:pt idx="4">
                  <c:v>107.99</c:v>
                </c:pt>
              </c:numCache>
            </c:numRef>
          </c:val>
          <c:smooth val="0"/>
          <c:extLst>
            <c:ext xmlns:c16="http://schemas.microsoft.com/office/drawing/2014/chart" uri="{C3380CC4-5D6E-409C-BE32-E72D297353CC}">
              <c16:uniqueId val="{00000001-321D-4E3F-AAFA-FCB029D1BBA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195.13</c:v>
                </c:pt>
                <c:pt idx="1">
                  <c:v>211.35</c:v>
                </c:pt>
                <c:pt idx="2">
                  <c:v>188.91</c:v>
                </c:pt>
                <c:pt idx="3">
                  <c:v>176.17</c:v>
                </c:pt>
                <c:pt idx="4">
                  <c:v>148.38</c:v>
                </c:pt>
              </c:numCache>
            </c:numRef>
          </c:val>
          <c:extLst>
            <c:ext xmlns:c16="http://schemas.microsoft.com/office/drawing/2014/chart" uri="{C3380CC4-5D6E-409C-BE32-E72D297353CC}">
              <c16:uniqueId val="{00000000-887B-4080-80E9-BAE204615D7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103.7</c:v>
                </c:pt>
                <c:pt idx="1">
                  <c:v>114.23</c:v>
                </c:pt>
                <c:pt idx="2">
                  <c:v>38.4</c:v>
                </c:pt>
                <c:pt idx="3">
                  <c:v>44.04</c:v>
                </c:pt>
                <c:pt idx="4">
                  <c:v>58.25</c:v>
                </c:pt>
              </c:numCache>
            </c:numRef>
          </c:val>
          <c:smooth val="0"/>
          <c:extLst>
            <c:ext xmlns:c16="http://schemas.microsoft.com/office/drawing/2014/chart" uri="{C3380CC4-5D6E-409C-BE32-E72D297353CC}">
              <c16:uniqueId val="{00000001-887B-4080-80E9-BAE204615D7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6994.34</c:v>
                </c:pt>
                <c:pt idx="1">
                  <c:v>6739.12</c:v>
                </c:pt>
                <c:pt idx="2">
                  <c:v>2911.42</c:v>
                </c:pt>
                <c:pt idx="3">
                  <c:v>2780.7</c:v>
                </c:pt>
                <c:pt idx="4">
                  <c:v>2686.98</c:v>
                </c:pt>
              </c:numCache>
            </c:numRef>
          </c:val>
          <c:extLst>
            <c:ext xmlns:c16="http://schemas.microsoft.com/office/drawing/2014/chart" uri="{C3380CC4-5D6E-409C-BE32-E72D297353CC}">
              <c16:uniqueId val="{00000000-F1DF-4A72-A712-84FBBAF6CE3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746.98</c:v>
                </c:pt>
                <c:pt idx="1">
                  <c:v>904.55</c:v>
                </c:pt>
                <c:pt idx="2">
                  <c:v>900.82</c:v>
                </c:pt>
                <c:pt idx="3">
                  <c:v>839.21</c:v>
                </c:pt>
                <c:pt idx="4">
                  <c:v>791.46</c:v>
                </c:pt>
              </c:numCache>
            </c:numRef>
          </c:val>
          <c:smooth val="0"/>
          <c:extLst>
            <c:ext xmlns:c16="http://schemas.microsoft.com/office/drawing/2014/chart" uri="{C3380CC4-5D6E-409C-BE32-E72D297353CC}">
              <c16:uniqueId val="{00000001-F1DF-4A72-A712-84FBBAF6CE3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36.72</c:v>
                </c:pt>
                <c:pt idx="1">
                  <c:v>36.68</c:v>
                </c:pt>
                <c:pt idx="2">
                  <c:v>37.119999999999997</c:v>
                </c:pt>
                <c:pt idx="3">
                  <c:v>38.03</c:v>
                </c:pt>
                <c:pt idx="4">
                  <c:v>34.54</c:v>
                </c:pt>
              </c:numCache>
            </c:numRef>
          </c:val>
          <c:extLst>
            <c:ext xmlns:c16="http://schemas.microsoft.com/office/drawing/2014/chart" uri="{C3380CC4-5D6E-409C-BE32-E72D297353CC}">
              <c16:uniqueId val="{00000000-978E-42F7-99A4-B6E46A9E5E3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40.49</c:v>
                </c:pt>
                <c:pt idx="1">
                  <c:v>39.69</c:v>
                </c:pt>
                <c:pt idx="2">
                  <c:v>52.94</c:v>
                </c:pt>
                <c:pt idx="3">
                  <c:v>52.05</c:v>
                </c:pt>
                <c:pt idx="4">
                  <c:v>47.96</c:v>
                </c:pt>
              </c:numCache>
            </c:numRef>
          </c:val>
          <c:smooth val="0"/>
          <c:extLst>
            <c:ext xmlns:c16="http://schemas.microsoft.com/office/drawing/2014/chart" uri="{C3380CC4-5D6E-409C-BE32-E72D297353CC}">
              <c16:uniqueId val="{00000001-978E-42F7-99A4-B6E46A9E5E3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603.77</c:v>
                </c:pt>
                <c:pt idx="1">
                  <c:v>609.78</c:v>
                </c:pt>
                <c:pt idx="2">
                  <c:v>599.51</c:v>
                </c:pt>
                <c:pt idx="3">
                  <c:v>591.03</c:v>
                </c:pt>
                <c:pt idx="4">
                  <c:v>654.39</c:v>
                </c:pt>
              </c:numCache>
            </c:numRef>
          </c:val>
          <c:extLst>
            <c:ext xmlns:c16="http://schemas.microsoft.com/office/drawing/2014/chart" uri="{C3380CC4-5D6E-409C-BE32-E72D297353CC}">
              <c16:uniqueId val="{00000000-BDA8-4EE4-AA90-F0B1DF858AD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274.54000000000002</c:v>
                </c:pt>
                <c:pt idx="1">
                  <c:v>253.17</c:v>
                </c:pt>
                <c:pt idx="2">
                  <c:v>303.27999999999997</c:v>
                </c:pt>
                <c:pt idx="3">
                  <c:v>301.86</c:v>
                </c:pt>
                <c:pt idx="4">
                  <c:v>325.85000000000002</c:v>
                </c:pt>
              </c:numCache>
            </c:numRef>
          </c:val>
          <c:smooth val="0"/>
          <c:extLst>
            <c:ext xmlns:c16="http://schemas.microsoft.com/office/drawing/2014/chart" uri="{C3380CC4-5D6E-409C-BE32-E72D297353CC}">
              <c16:uniqueId val="{00000001-BDA8-4EE4-AA90-F0B1DF858AD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S50" zoomScaleNormal="10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新潟県　佐渡市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80" t="s">
        <v>9</v>
      </c>
      <c r="BM7" s="81"/>
      <c r="BN7" s="81"/>
      <c r="BO7" s="81"/>
      <c r="BP7" s="81"/>
      <c r="BQ7" s="81"/>
      <c r="BR7" s="81"/>
      <c r="BS7" s="81"/>
      <c r="BT7" s="81"/>
      <c r="BU7" s="81"/>
      <c r="BV7" s="81"/>
      <c r="BW7" s="81"/>
      <c r="BX7" s="81"/>
      <c r="BY7" s="82"/>
    </row>
    <row r="8" spans="1:78" ht="18.75" customHeight="1" x14ac:dyDescent="0.2">
      <c r="A8" s="2"/>
      <c r="B8" s="76" t="str">
        <f>データ!I6</f>
        <v>法適用</v>
      </c>
      <c r="C8" s="76"/>
      <c r="D8" s="76"/>
      <c r="E8" s="76"/>
      <c r="F8" s="76"/>
      <c r="G8" s="76"/>
      <c r="H8" s="76"/>
      <c r="I8" s="76" t="str">
        <f>データ!J6</f>
        <v>下水道事業</v>
      </c>
      <c r="J8" s="76"/>
      <c r="K8" s="76"/>
      <c r="L8" s="76"/>
      <c r="M8" s="76"/>
      <c r="N8" s="76"/>
      <c r="O8" s="76"/>
      <c r="P8" s="76" t="str">
        <f>データ!K6</f>
        <v>農業集落排水</v>
      </c>
      <c r="Q8" s="76"/>
      <c r="R8" s="76"/>
      <c r="S8" s="76"/>
      <c r="T8" s="76"/>
      <c r="U8" s="76"/>
      <c r="V8" s="76"/>
      <c r="W8" s="76" t="str">
        <f>データ!L6</f>
        <v>F2</v>
      </c>
      <c r="X8" s="76"/>
      <c r="Y8" s="76"/>
      <c r="Z8" s="76"/>
      <c r="AA8" s="76"/>
      <c r="AB8" s="76"/>
      <c r="AC8" s="76"/>
      <c r="AD8" s="77" t="str">
        <f>データ!$M$6</f>
        <v>非設置</v>
      </c>
      <c r="AE8" s="77"/>
      <c r="AF8" s="77"/>
      <c r="AG8" s="77"/>
      <c r="AH8" s="77"/>
      <c r="AI8" s="77"/>
      <c r="AJ8" s="77"/>
      <c r="AK8" s="3"/>
      <c r="AL8" s="50">
        <f>データ!S6</f>
        <v>48103</v>
      </c>
      <c r="AM8" s="50"/>
      <c r="AN8" s="50"/>
      <c r="AO8" s="50"/>
      <c r="AP8" s="50"/>
      <c r="AQ8" s="50"/>
      <c r="AR8" s="50"/>
      <c r="AS8" s="50"/>
      <c r="AT8" s="51">
        <f>データ!T6</f>
        <v>855.68</v>
      </c>
      <c r="AU8" s="51"/>
      <c r="AV8" s="51"/>
      <c r="AW8" s="51"/>
      <c r="AX8" s="51"/>
      <c r="AY8" s="51"/>
      <c r="AZ8" s="51"/>
      <c r="BA8" s="51"/>
      <c r="BB8" s="51">
        <f>データ!U6</f>
        <v>56.22</v>
      </c>
      <c r="BC8" s="51"/>
      <c r="BD8" s="51"/>
      <c r="BE8" s="51"/>
      <c r="BF8" s="51"/>
      <c r="BG8" s="51"/>
      <c r="BH8" s="51"/>
      <c r="BI8" s="51"/>
      <c r="BJ8" s="3"/>
      <c r="BK8" s="3"/>
      <c r="BL8" s="72" t="s">
        <v>10</v>
      </c>
      <c r="BM8" s="73"/>
      <c r="BN8" s="74" t="s">
        <v>11</v>
      </c>
      <c r="BO8" s="74"/>
      <c r="BP8" s="74"/>
      <c r="BQ8" s="74"/>
      <c r="BR8" s="74"/>
      <c r="BS8" s="74"/>
      <c r="BT8" s="74"/>
      <c r="BU8" s="74"/>
      <c r="BV8" s="74"/>
      <c r="BW8" s="74"/>
      <c r="BX8" s="74"/>
      <c r="BY8" s="75"/>
    </row>
    <row r="9" spans="1:78" ht="18.75" customHeight="1" x14ac:dyDescent="0.2">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2">
      <c r="A10" s="2"/>
      <c r="B10" s="51" t="str">
        <f>データ!N6</f>
        <v>-</v>
      </c>
      <c r="C10" s="51"/>
      <c r="D10" s="51"/>
      <c r="E10" s="51"/>
      <c r="F10" s="51"/>
      <c r="G10" s="51"/>
      <c r="H10" s="51"/>
      <c r="I10" s="51">
        <f>データ!O6</f>
        <v>73.66</v>
      </c>
      <c r="J10" s="51"/>
      <c r="K10" s="51"/>
      <c r="L10" s="51"/>
      <c r="M10" s="51"/>
      <c r="N10" s="51"/>
      <c r="O10" s="51"/>
      <c r="P10" s="51">
        <f>データ!P6</f>
        <v>0.27</v>
      </c>
      <c r="Q10" s="51"/>
      <c r="R10" s="51"/>
      <c r="S10" s="51"/>
      <c r="T10" s="51"/>
      <c r="U10" s="51"/>
      <c r="V10" s="51"/>
      <c r="W10" s="51">
        <f>データ!Q6</f>
        <v>83.48</v>
      </c>
      <c r="X10" s="51"/>
      <c r="Y10" s="51"/>
      <c r="Z10" s="51"/>
      <c r="AA10" s="51"/>
      <c r="AB10" s="51"/>
      <c r="AC10" s="51"/>
      <c r="AD10" s="50">
        <f>データ!R6</f>
        <v>4284</v>
      </c>
      <c r="AE10" s="50"/>
      <c r="AF10" s="50"/>
      <c r="AG10" s="50"/>
      <c r="AH10" s="50"/>
      <c r="AI10" s="50"/>
      <c r="AJ10" s="50"/>
      <c r="AK10" s="2"/>
      <c r="AL10" s="50">
        <f>データ!V6</f>
        <v>129</v>
      </c>
      <c r="AM10" s="50"/>
      <c r="AN10" s="50"/>
      <c r="AO10" s="50"/>
      <c r="AP10" s="50"/>
      <c r="AQ10" s="50"/>
      <c r="AR10" s="50"/>
      <c r="AS10" s="50"/>
      <c r="AT10" s="51">
        <f>データ!W6</f>
        <v>0.27</v>
      </c>
      <c r="AU10" s="51"/>
      <c r="AV10" s="51"/>
      <c r="AW10" s="51"/>
      <c r="AX10" s="51"/>
      <c r="AY10" s="51"/>
      <c r="AZ10" s="51"/>
      <c r="BA10" s="51"/>
      <c r="BB10" s="51">
        <f>データ!X6</f>
        <v>477.78</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6" t="s">
        <v>113</v>
      </c>
      <c r="BM16" s="67"/>
      <c r="BN16" s="67"/>
      <c r="BO16" s="67"/>
      <c r="BP16" s="67"/>
      <c r="BQ16" s="67"/>
      <c r="BR16" s="67"/>
      <c r="BS16" s="67"/>
      <c r="BT16" s="67"/>
      <c r="BU16" s="67"/>
      <c r="BV16" s="67"/>
      <c r="BW16" s="67"/>
      <c r="BX16" s="67"/>
      <c r="BY16" s="67"/>
      <c r="BZ16" s="6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6"/>
      <c r="BM17" s="67"/>
      <c r="BN17" s="67"/>
      <c r="BO17" s="67"/>
      <c r="BP17" s="67"/>
      <c r="BQ17" s="67"/>
      <c r="BR17" s="67"/>
      <c r="BS17" s="67"/>
      <c r="BT17" s="67"/>
      <c r="BU17" s="67"/>
      <c r="BV17" s="67"/>
      <c r="BW17" s="67"/>
      <c r="BX17" s="67"/>
      <c r="BY17" s="67"/>
      <c r="BZ17" s="6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6"/>
      <c r="BM18" s="67"/>
      <c r="BN18" s="67"/>
      <c r="BO18" s="67"/>
      <c r="BP18" s="67"/>
      <c r="BQ18" s="67"/>
      <c r="BR18" s="67"/>
      <c r="BS18" s="67"/>
      <c r="BT18" s="67"/>
      <c r="BU18" s="67"/>
      <c r="BV18" s="67"/>
      <c r="BW18" s="67"/>
      <c r="BX18" s="67"/>
      <c r="BY18" s="67"/>
      <c r="BZ18" s="6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6"/>
      <c r="BM19" s="67"/>
      <c r="BN19" s="67"/>
      <c r="BO19" s="67"/>
      <c r="BP19" s="67"/>
      <c r="BQ19" s="67"/>
      <c r="BR19" s="67"/>
      <c r="BS19" s="67"/>
      <c r="BT19" s="67"/>
      <c r="BU19" s="67"/>
      <c r="BV19" s="67"/>
      <c r="BW19" s="67"/>
      <c r="BX19" s="67"/>
      <c r="BY19" s="67"/>
      <c r="BZ19" s="6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6"/>
      <c r="BM20" s="67"/>
      <c r="BN20" s="67"/>
      <c r="BO20" s="67"/>
      <c r="BP20" s="67"/>
      <c r="BQ20" s="67"/>
      <c r="BR20" s="67"/>
      <c r="BS20" s="67"/>
      <c r="BT20" s="67"/>
      <c r="BU20" s="67"/>
      <c r="BV20" s="67"/>
      <c r="BW20" s="67"/>
      <c r="BX20" s="67"/>
      <c r="BY20" s="67"/>
      <c r="BZ20" s="6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6"/>
      <c r="BM21" s="67"/>
      <c r="BN21" s="67"/>
      <c r="BO21" s="67"/>
      <c r="BP21" s="67"/>
      <c r="BQ21" s="67"/>
      <c r="BR21" s="67"/>
      <c r="BS21" s="67"/>
      <c r="BT21" s="67"/>
      <c r="BU21" s="67"/>
      <c r="BV21" s="67"/>
      <c r="BW21" s="67"/>
      <c r="BX21" s="67"/>
      <c r="BY21" s="67"/>
      <c r="BZ21" s="6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6"/>
      <c r="BM22" s="67"/>
      <c r="BN22" s="67"/>
      <c r="BO22" s="67"/>
      <c r="BP22" s="67"/>
      <c r="BQ22" s="67"/>
      <c r="BR22" s="67"/>
      <c r="BS22" s="67"/>
      <c r="BT22" s="67"/>
      <c r="BU22" s="67"/>
      <c r="BV22" s="67"/>
      <c r="BW22" s="67"/>
      <c r="BX22" s="67"/>
      <c r="BY22" s="67"/>
      <c r="BZ22" s="6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6"/>
      <c r="BM23" s="67"/>
      <c r="BN23" s="67"/>
      <c r="BO23" s="67"/>
      <c r="BP23" s="67"/>
      <c r="BQ23" s="67"/>
      <c r="BR23" s="67"/>
      <c r="BS23" s="67"/>
      <c r="BT23" s="67"/>
      <c r="BU23" s="67"/>
      <c r="BV23" s="67"/>
      <c r="BW23" s="67"/>
      <c r="BX23" s="67"/>
      <c r="BY23" s="67"/>
      <c r="BZ23" s="6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6"/>
      <c r="BM24" s="67"/>
      <c r="BN24" s="67"/>
      <c r="BO24" s="67"/>
      <c r="BP24" s="67"/>
      <c r="BQ24" s="67"/>
      <c r="BR24" s="67"/>
      <c r="BS24" s="67"/>
      <c r="BT24" s="67"/>
      <c r="BU24" s="67"/>
      <c r="BV24" s="67"/>
      <c r="BW24" s="67"/>
      <c r="BX24" s="67"/>
      <c r="BY24" s="67"/>
      <c r="BZ24" s="6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6"/>
      <c r="BM25" s="67"/>
      <c r="BN25" s="67"/>
      <c r="BO25" s="67"/>
      <c r="BP25" s="67"/>
      <c r="BQ25" s="67"/>
      <c r="BR25" s="67"/>
      <c r="BS25" s="67"/>
      <c r="BT25" s="67"/>
      <c r="BU25" s="67"/>
      <c r="BV25" s="67"/>
      <c r="BW25" s="67"/>
      <c r="BX25" s="67"/>
      <c r="BY25" s="67"/>
      <c r="BZ25" s="6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6"/>
      <c r="BM26" s="67"/>
      <c r="BN26" s="67"/>
      <c r="BO26" s="67"/>
      <c r="BP26" s="67"/>
      <c r="BQ26" s="67"/>
      <c r="BR26" s="67"/>
      <c r="BS26" s="67"/>
      <c r="BT26" s="67"/>
      <c r="BU26" s="67"/>
      <c r="BV26" s="67"/>
      <c r="BW26" s="67"/>
      <c r="BX26" s="67"/>
      <c r="BY26" s="67"/>
      <c r="BZ26" s="6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6"/>
      <c r="BM27" s="67"/>
      <c r="BN27" s="67"/>
      <c r="BO27" s="67"/>
      <c r="BP27" s="67"/>
      <c r="BQ27" s="67"/>
      <c r="BR27" s="67"/>
      <c r="BS27" s="67"/>
      <c r="BT27" s="67"/>
      <c r="BU27" s="67"/>
      <c r="BV27" s="67"/>
      <c r="BW27" s="67"/>
      <c r="BX27" s="67"/>
      <c r="BY27" s="67"/>
      <c r="BZ27" s="6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6"/>
      <c r="BM28" s="67"/>
      <c r="BN28" s="67"/>
      <c r="BO28" s="67"/>
      <c r="BP28" s="67"/>
      <c r="BQ28" s="67"/>
      <c r="BR28" s="67"/>
      <c r="BS28" s="67"/>
      <c r="BT28" s="67"/>
      <c r="BU28" s="67"/>
      <c r="BV28" s="67"/>
      <c r="BW28" s="67"/>
      <c r="BX28" s="67"/>
      <c r="BY28" s="67"/>
      <c r="BZ28" s="6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6"/>
      <c r="BM29" s="67"/>
      <c r="BN29" s="67"/>
      <c r="BO29" s="67"/>
      <c r="BP29" s="67"/>
      <c r="BQ29" s="67"/>
      <c r="BR29" s="67"/>
      <c r="BS29" s="67"/>
      <c r="BT29" s="67"/>
      <c r="BU29" s="67"/>
      <c r="BV29" s="67"/>
      <c r="BW29" s="67"/>
      <c r="BX29" s="67"/>
      <c r="BY29" s="67"/>
      <c r="BZ29" s="6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6"/>
      <c r="BM30" s="67"/>
      <c r="BN30" s="67"/>
      <c r="BO30" s="67"/>
      <c r="BP30" s="67"/>
      <c r="BQ30" s="67"/>
      <c r="BR30" s="67"/>
      <c r="BS30" s="67"/>
      <c r="BT30" s="67"/>
      <c r="BU30" s="67"/>
      <c r="BV30" s="67"/>
      <c r="BW30" s="67"/>
      <c r="BX30" s="67"/>
      <c r="BY30" s="67"/>
      <c r="BZ30" s="6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6"/>
      <c r="BM31" s="67"/>
      <c r="BN31" s="67"/>
      <c r="BO31" s="67"/>
      <c r="BP31" s="67"/>
      <c r="BQ31" s="67"/>
      <c r="BR31" s="67"/>
      <c r="BS31" s="67"/>
      <c r="BT31" s="67"/>
      <c r="BU31" s="67"/>
      <c r="BV31" s="67"/>
      <c r="BW31" s="67"/>
      <c r="BX31" s="67"/>
      <c r="BY31" s="67"/>
      <c r="BZ31" s="6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6"/>
      <c r="BM32" s="67"/>
      <c r="BN32" s="67"/>
      <c r="BO32" s="67"/>
      <c r="BP32" s="67"/>
      <c r="BQ32" s="67"/>
      <c r="BR32" s="67"/>
      <c r="BS32" s="67"/>
      <c r="BT32" s="67"/>
      <c r="BU32" s="67"/>
      <c r="BV32" s="67"/>
      <c r="BW32" s="67"/>
      <c r="BX32" s="67"/>
      <c r="BY32" s="67"/>
      <c r="BZ32" s="6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6"/>
      <c r="BM33" s="67"/>
      <c r="BN33" s="67"/>
      <c r="BO33" s="67"/>
      <c r="BP33" s="67"/>
      <c r="BQ33" s="67"/>
      <c r="BR33" s="67"/>
      <c r="BS33" s="67"/>
      <c r="BT33" s="67"/>
      <c r="BU33" s="67"/>
      <c r="BV33" s="67"/>
      <c r="BW33" s="67"/>
      <c r="BX33" s="67"/>
      <c r="BY33" s="67"/>
      <c r="BZ33" s="6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6"/>
      <c r="BM34" s="67"/>
      <c r="BN34" s="67"/>
      <c r="BO34" s="67"/>
      <c r="BP34" s="67"/>
      <c r="BQ34" s="67"/>
      <c r="BR34" s="67"/>
      <c r="BS34" s="67"/>
      <c r="BT34" s="67"/>
      <c r="BU34" s="67"/>
      <c r="BV34" s="67"/>
      <c r="BW34" s="67"/>
      <c r="BX34" s="67"/>
      <c r="BY34" s="67"/>
      <c r="BZ34" s="6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6"/>
      <c r="BM35" s="67"/>
      <c r="BN35" s="67"/>
      <c r="BO35" s="67"/>
      <c r="BP35" s="67"/>
      <c r="BQ35" s="67"/>
      <c r="BR35" s="67"/>
      <c r="BS35" s="67"/>
      <c r="BT35" s="67"/>
      <c r="BU35" s="67"/>
      <c r="BV35" s="67"/>
      <c r="BW35" s="67"/>
      <c r="BX35" s="67"/>
      <c r="BY35" s="67"/>
      <c r="BZ35" s="6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6"/>
      <c r="BM36" s="67"/>
      <c r="BN36" s="67"/>
      <c r="BO36" s="67"/>
      <c r="BP36" s="67"/>
      <c r="BQ36" s="67"/>
      <c r="BR36" s="67"/>
      <c r="BS36" s="67"/>
      <c r="BT36" s="67"/>
      <c r="BU36" s="67"/>
      <c r="BV36" s="67"/>
      <c r="BW36" s="67"/>
      <c r="BX36" s="67"/>
      <c r="BY36" s="67"/>
      <c r="BZ36" s="6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6"/>
      <c r="BM37" s="67"/>
      <c r="BN37" s="67"/>
      <c r="BO37" s="67"/>
      <c r="BP37" s="67"/>
      <c r="BQ37" s="67"/>
      <c r="BR37" s="67"/>
      <c r="BS37" s="67"/>
      <c r="BT37" s="67"/>
      <c r="BU37" s="67"/>
      <c r="BV37" s="67"/>
      <c r="BW37" s="67"/>
      <c r="BX37" s="67"/>
      <c r="BY37" s="67"/>
      <c r="BZ37" s="6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6"/>
      <c r="BM38" s="67"/>
      <c r="BN38" s="67"/>
      <c r="BO38" s="67"/>
      <c r="BP38" s="67"/>
      <c r="BQ38" s="67"/>
      <c r="BR38" s="67"/>
      <c r="BS38" s="67"/>
      <c r="BT38" s="67"/>
      <c r="BU38" s="67"/>
      <c r="BV38" s="67"/>
      <c r="BW38" s="67"/>
      <c r="BX38" s="67"/>
      <c r="BY38" s="67"/>
      <c r="BZ38" s="6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6"/>
      <c r="BM39" s="67"/>
      <c r="BN39" s="67"/>
      <c r="BO39" s="67"/>
      <c r="BP39" s="67"/>
      <c r="BQ39" s="67"/>
      <c r="BR39" s="67"/>
      <c r="BS39" s="67"/>
      <c r="BT39" s="67"/>
      <c r="BU39" s="67"/>
      <c r="BV39" s="67"/>
      <c r="BW39" s="67"/>
      <c r="BX39" s="67"/>
      <c r="BY39" s="67"/>
      <c r="BZ39" s="6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6"/>
      <c r="BM40" s="67"/>
      <c r="BN40" s="67"/>
      <c r="BO40" s="67"/>
      <c r="BP40" s="67"/>
      <c r="BQ40" s="67"/>
      <c r="BR40" s="67"/>
      <c r="BS40" s="67"/>
      <c r="BT40" s="67"/>
      <c r="BU40" s="67"/>
      <c r="BV40" s="67"/>
      <c r="BW40" s="67"/>
      <c r="BX40" s="67"/>
      <c r="BY40" s="67"/>
      <c r="BZ40" s="6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6"/>
      <c r="BM41" s="67"/>
      <c r="BN41" s="67"/>
      <c r="BO41" s="67"/>
      <c r="BP41" s="67"/>
      <c r="BQ41" s="67"/>
      <c r="BR41" s="67"/>
      <c r="BS41" s="67"/>
      <c r="BT41" s="67"/>
      <c r="BU41" s="67"/>
      <c r="BV41" s="67"/>
      <c r="BW41" s="67"/>
      <c r="BX41" s="67"/>
      <c r="BY41" s="67"/>
      <c r="BZ41" s="6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6"/>
      <c r="BM42" s="67"/>
      <c r="BN42" s="67"/>
      <c r="BO42" s="67"/>
      <c r="BP42" s="67"/>
      <c r="BQ42" s="67"/>
      <c r="BR42" s="67"/>
      <c r="BS42" s="67"/>
      <c r="BT42" s="67"/>
      <c r="BU42" s="67"/>
      <c r="BV42" s="67"/>
      <c r="BW42" s="67"/>
      <c r="BX42" s="67"/>
      <c r="BY42" s="67"/>
      <c r="BZ42" s="6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6"/>
      <c r="BM43" s="67"/>
      <c r="BN43" s="67"/>
      <c r="BO43" s="67"/>
      <c r="BP43" s="67"/>
      <c r="BQ43" s="67"/>
      <c r="BR43" s="67"/>
      <c r="BS43" s="67"/>
      <c r="BT43" s="67"/>
      <c r="BU43" s="67"/>
      <c r="BV43" s="67"/>
      <c r="BW43" s="67"/>
      <c r="BX43" s="67"/>
      <c r="BY43" s="67"/>
      <c r="BZ43" s="6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9"/>
      <c r="BM44" s="70"/>
      <c r="BN44" s="70"/>
      <c r="BO44" s="70"/>
      <c r="BP44" s="70"/>
      <c r="BQ44" s="70"/>
      <c r="BR44" s="70"/>
      <c r="BS44" s="70"/>
      <c r="BT44" s="70"/>
      <c r="BU44" s="70"/>
      <c r="BV44" s="70"/>
      <c r="BW44" s="70"/>
      <c r="BX44" s="70"/>
      <c r="BY44" s="70"/>
      <c r="BZ44" s="7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115</v>
      </c>
      <c r="BM66" s="44"/>
      <c r="BN66" s="44"/>
      <c r="BO66" s="44"/>
      <c r="BP66" s="44"/>
      <c r="BQ66" s="44"/>
      <c r="BR66" s="44"/>
      <c r="BS66" s="44"/>
      <c r="BT66" s="44"/>
      <c r="BU66" s="44"/>
      <c r="BV66" s="44"/>
      <c r="BW66" s="44"/>
      <c r="BX66" s="44"/>
      <c r="BY66" s="44"/>
      <c r="BZ66" s="4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2">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V5by9+f+5v+0tNI8lv5x378GkC0kq5kyBgPi1bXDyo0NhfKZ99/Ut7LcmOgfIxO31defwCTzSEGS02Ttpj5EZg==" saltValue="cSSvIfK1KzD6EHksW5W3z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84" t="s">
        <v>52</v>
      </c>
      <c r="I3" s="85"/>
      <c r="J3" s="85"/>
      <c r="K3" s="85"/>
      <c r="L3" s="85"/>
      <c r="M3" s="85"/>
      <c r="N3" s="85"/>
      <c r="O3" s="85"/>
      <c r="P3" s="85"/>
      <c r="Q3" s="85"/>
      <c r="R3" s="85"/>
      <c r="S3" s="85"/>
      <c r="T3" s="85"/>
      <c r="U3" s="85"/>
      <c r="V3" s="85"/>
      <c r="W3" s="85"/>
      <c r="X3" s="86"/>
      <c r="Y3" s="90" t="s">
        <v>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54</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2">
      <c r="A4" s="14" t="s">
        <v>55</v>
      </c>
      <c r="B4" s="16"/>
      <c r="C4" s="16"/>
      <c r="D4" s="16"/>
      <c r="E4" s="16"/>
      <c r="F4" s="16"/>
      <c r="G4" s="16"/>
      <c r="H4" s="87"/>
      <c r="I4" s="88"/>
      <c r="J4" s="88"/>
      <c r="K4" s="88"/>
      <c r="L4" s="88"/>
      <c r="M4" s="88"/>
      <c r="N4" s="88"/>
      <c r="O4" s="88"/>
      <c r="P4" s="88"/>
      <c r="Q4" s="88"/>
      <c r="R4" s="88"/>
      <c r="S4" s="88"/>
      <c r="T4" s="88"/>
      <c r="U4" s="88"/>
      <c r="V4" s="88"/>
      <c r="W4" s="88"/>
      <c r="X4" s="89"/>
      <c r="Y4" s="83" t="s">
        <v>56</v>
      </c>
      <c r="Z4" s="83"/>
      <c r="AA4" s="83"/>
      <c r="AB4" s="83"/>
      <c r="AC4" s="83"/>
      <c r="AD4" s="83"/>
      <c r="AE4" s="83"/>
      <c r="AF4" s="83"/>
      <c r="AG4" s="83"/>
      <c r="AH4" s="83"/>
      <c r="AI4" s="83"/>
      <c r="AJ4" s="83" t="s">
        <v>57</v>
      </c>
      <c r="AK4" s="83"/>
      <c r="AL4" s="83"/>
      <c r="AM4" s="83"/>
      <c r="AN4" s="83"/>
      <c r="AO4" s="83"/>
      <c r="AP4" s="83"/>
      <c r="AQ4" s="83"/>
      <c r="AR4" s="83"/>
      <c r="AS4" s="83"/>
      <c r="AT4" s="83"/>
      <c r="AU4" s="83" t="s">
        <v>58</v>
      </c>
      <c r="AV4" s="83"/>
      <c r="AW4" s="83"/>
      <c r="AX4" s="83"/>
      <c r="AY4" s="83"/>
      <c r="AZ4" s="83"/>
      <c r="BA4" s="83"/>
      <c r="BB4" s="83"/>
      <c r="BC4" s="83"/>
      <c r="BD4" s="83"/>
      <c r="BE4" s="83"/>
      <c r="BF4" s="83" t="s">
        <v>59</v>
      </c>
      <c r="BG4" s="83"/>
      <c r="BH4" s="83"/>
      <c r="BI4" s="83"/>
      <c r="BJ4" s="83"/>
      <c r="BK4" s="83"/>
      <c r="BL4" s="83"/>
      <c r="BM4" s="83"/>
      <c r="BN4" s="83"/>
      <c r="BO4" s="83"/>
      <c r="BP4" s="83"/>
      <c r="BQ4" s="83" t="s">
        <v>60</v>
      </c>
      <c r="BR4" s="83"/>
      <c r="BS4" s="83"/>
      <c r="BT4" s="83"/>
      <c r="BU4" s="83"/>
      <c r="BV4" s="83"/>
      <c r="BW4" s="83"/>
      <c r="BX4" s="83"/>
      <c r="BY4" s="83"/>
      <c r="BZ4" s="83"/>
      <c r="CA4" s="83"/>
      <c r="CB4" s="83" t="s">
        <v>61</v>
      </c>
      <c r="CC4" s="83"/>
      <c r="CD4" s="83"/>
      <c r="CE4" s="83"/>
      <c r="CF4" s="83"/>
      <c r="CG4" s="83"/>
      <c r="CH4" s="83"/>
      <c r="CI4" s="83"/>
      <c r="CJ4" s="83"/>
      <c r="CK4" s="83"/>
      <c r="CL4" s="83"/>
      <c r="CM4" s="83" t="s">
        <v>62</v>
      </c>
      <c r="CN4" s="83"/>
      <c r="CO4" s="83"/>
      <c r="CP4" s="83"/>
      <c r="CQ4" s="83"/>
      <c r="CR4" s="83"/>
      <c r="CS4" s="83"/>
      <c r="CT4" s="83"/>
      <c r="CU4" s="83"/>
      <c r="CV4" s="83"/>
      <c r="CW4" s="83"/>
      <c r="CX4" s="83" t="s">
        <v>63</v>
      </c>
      <c r="CY4" s="83"/>
      <c r="CZ4" s="83"/>
      <c r="DA4" s="83"/>
      <c r="DB4" s="83"/>
      <c r="DC4" s="83"/>
      <c r="DD4" s="83"/>
      <c r="DE4" s="83"/>
      <c r="DF4" s="83"/>
      <c r="DG4" s="83"/>
      <c r="DH4" s="83"/>
      <c r="DI4" s="83" t="s">
        <v>64</v>
      </c>
      <c r="DJ4" s="83"/>
      <c r="DK4" s="83"/>
      <c r="DL4" s="83"/>
      <c r="DM4" s="83"/>
      <c r="DN4" s="83"/>
      <c r="DO4" s="83"/>
      <c r="DP4" s="83"/>
      <c r="DQ4" s="83"/>
      <c r="DR4" s="83"/>
      <c r="DS4" s="83"/>
      <c r="DT4" s="83" t="s">
        <v>65</v>
      </c>
      <c r="DU4" s="83"/>
      <c r="DV4" s="83"/>
      <c r="DW4" s="83"/>
      <c r="DX4" s="83"/>
      <c r="DY4" s="83"/>
      <c r="DZ4" s="83"/>
      <c r="EA4" s="83"/>
      <c r="EB4" s="83"/>
      <c r="EC4" s="83"/>
      <c r="ED4" s="83"/>
      <c r="EE4" s="83" t="s">
        <v>66</v>
      </c>
      <c r="EF4" s="83"/>
      <c r="EG4" s="83"/>
      <c r="EH4" s="83"/>
      <c r="EI4" s="83"/>
      <c r="EJ4" s="83"/>
      <c r="EK4" s="83"/>
      <c r="EL4" s="83"/>
      <c r="EM4" s="83"/>
      <c r="EN4" s="83"/>
      <c r="EO4" s="83"/>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152242</v>
      </c>
      <c r="D6" s="19">
        <f t="shared" si="3"/>
        <v>46</v>
      </c>
      <c r="E6" s="19">
        <f t="shared" si="3"/>
        <v>17</v>
      </c>
      <c r="F6" s="19">
        <f t="shared" si="3"/>
        <v>5</v>
      </c>
      <c r="G6" s="19">
        <f t="shared" si="3"/>
        <v>0</v>
      </c>
      <c r="H6" s="19" t="str">
        <f t="shared" si="3"/>
        <v>新潟県　佐渡市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73.66</v>
      </c>
      <c r="P6" s="20">
        <f t="shared" si="3"/>
        <v>0.27</v>
      </c>
      <c r="Q6" s="20">
        <f t="shared" si="3"/>
        <v>83.48</v>
      </c>
      <c r="R6" s="20">
        <f t="shared" si="3"/>
        <v>4284</v>
      </c>
      <c r="S6" s="20">
        <f t="shared" si="3"/>
        <v>48103</v>
      </c>
      <c r="T6" s="20">
        <f t="shared" si="3"/>
        <v>855.68</v>
      </c>
      <c r="U6" s="20">
        <f t="shared" si="3"/>
        <v>56.22</v>
      </c>
      <c r="V6" s="20">
        <f t="shared" si="3"/>
        <v>129</v>
      </c>
      <c r="W6" s="20">
        <f t="shared" si="3"/>
        <v>0.27</v>
      </c>
      <c r="X6" s="20">
        <f t="shared" si="3"/>
        <v>477.78</v>
      </c>
      <c r="Y6" s="21">
        <f>IF(Y7="",NA(),Y7)</f>
        <v>100.11</v>
      </c>
      <c r="Z6" s="21">
        <f t="shared" ref="Z6:AH6" si="4">IF(Z7="",NA(),Z7)</f>
        <v>107.12</v>
      </c>
      <c r="AA6" s="21">
        <f t="shared" si="4"/>
        <v>103.03</v>
      </c>
      <c r="AB6" s="21">
        <f t="shared" si="4"/>
        <v>100.46</v>
      </c>
      <c r="AC6" s="21">
        <f t="shared" si="4"/>
        <v>99.83</v>
      </c>
      <c r="AD6" s="21">
        <f t="shared" si="4"/>
        <v>103.61</v>
      </c>
      <c r="AE6" s="21">
        <f t="shared" si="4"/>
        <v>99.03</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21.51</v>
      </c>
      <c r="AP6" s="21">
        <f t="shared" si="5"/>
        <v>42.33</v>
      </c>
      <c r="AQ6" s="21">
        <f t="shared" si="5"/>
        <v>145.43</v>
      </c>
      <c r="AR6" s="21">
        <f t="shared" si="5"/>
        <v>129.88999999999999</v>
      </c>
      <c r="AS6" s="21">
        <f t="shared" si="5"/>
        <v>107.99</v>
      </c>
      <c r="AT6" s="20" t="str">
        <f>IF(AT7="","",IF(AT7="-","【-】","【"&amp;SUBSTITUTE(TEXT(AT7,"#,##0.00"),"-","△")&amp;"】"))</f>
        <v>【102.74】</v>
      </c>
      <c r="AU6" s="21">
        <f>IF(AU7="",NA(),AU7)</f>
        <v>195.13</v>
      </c>
      <c r="AV6" s="21">
        <f t="shared" ref="AV6:BD6" si="6">IF(AV7="",NA(),AV7)</f>
        <v>211.35</v>
      </c>
      <c r="AW6" s="21">
        <f t="shared" si="6"/>
        <v>188.91</v>
      </c>
      <c r="AX6" s="21">
        <f t="shared" si="6"/>
        <v>176.17</v>
      </c>
      <c r="AY6" s="21">
        <f t="shared" si="6"/>
        <v>148.38</v>
      </c>
      <c r="AZ6" s="21">
        <f t="shared" si="6"/>
        <v>103.7</v>
      </c>
      <c r="BA6" s="21">
        <f t="shared" si="6"/>
        <v>114.23</v>
      </c>
      <c r="BB6" s="21">
        <f t="shared" si="6"/>
        <v>38.4</v>
      </c>
      <c r="BC6" s="21">
        <f t="shared" si="6"/>
        <v>44.04</v>
      </c>
      <c r="BD6" s="21">
        <f t="shared" si="6"/>
        <v>58.25</v>
      </c>
      <c r="BE6" s="20" t="str">
        <f>IF(BE7="","",IF(BE7="-","【-】","【"&amp;SUBSTITUTE(TEXT(BE7,"#,##0.00"),"-","△")&amp;"】"))</f>
        <v>【47.19】</v>
      </c>
      <c r="BF6" s="21">
        <f>IF(BF7="",NA(),BF7)</f>
        <v>6994.34</v>
      </c>
      <c r="BG6" s="21">
        <f t="shared" ref="BG6:BO6" si="7">IF(BG7="",NA(),BG7)</f>
        <v>6739.12</v>
      </c>
      <c r="BH6" s="21">
        <f t="shared" si="7"/>
        <v>2911.42</v>
      </c>
      <c r="BI6" s="21">
        <f t="shared" si="7"/>
        <v>2780.7</v>
      </c>
      <c r="BJ6" s="21">
        <f t="shared" si="7"/>
        <v>2686.98</v>
      </c>
      <c r="BK6" s="21">
        <f t="shared" si="7"/>
        <v>746.98</v>
      </c>
      <c r="BL6" s="21">
        <f t="shared" si="7"/>
        <v>904.55</v>
      </c>
      <c r="BM6" s="21">
        <f t="shared" si="7"/>
        <v>900.82</v>
      </c>
      <c r="BN6" s="21">
        <f t="shared" si="7"/>
        <v>839.21</v>
      </c>
      <c r="BO6" s="21">
        <f t="shared" si="7"/>
        <v>791.46</v>
      </c>
      <c r="BP6" s="20" t="str">
        <f>IF(BP7="","",IF(BP7="-","【-】","【"&amp;SUBSTITUTE(TEXT(BP7,"#,##0.00"),"-","△")&amp;"】"))</f>
        <v>【798.10】</v>
      </c>
      <c r="BQ6" s="21">
        <f>IF(BQ7="",NA(),BQ7)</f>
        <v>36.72</v>
      </c>
      <c r="BR6" s="21">
        <f t="shared" ref="BR6:BZ6" si="8">IF(BR7="",NA(),BR7)</f>
        <v>36.68</v>
      </c>
      <c r="BS6" s="21">
        <f t="shared" si="8"/>
        <v>37.119999999999997</v>
      </c>
      <c r="BT6" s="21">
        <f t="shared" si="8"/>
        <v>38.03</v>
      </c>
      <c r="BU6" s="21">
        <f t="shared" si="8"/>
        <v>34.54</v>
      </c>
      <c r="BV6" s="21">
        <f t="shared" si="8"/>
        <v>40.49</v>
      </c>
      <c r="BW6" s="21">
        <f t="shared" si="8"/>
        <v>39.69</v>
      </c>
      <c r="BX6" s="21">
        <f t="shared" si="8"/>
        <v>52.94</v>
      </c>
      <c r="BY6" s="21">
        <f t="shared" si="8"/>
        <v>52.05</v>
      </c>
      <c r="BZ6" s="21">
        <f t="shared" si="8"/>
        <v>47.96</v>
      </c>
      <c r="CA6" s="20" t="str">
        <f>IF(CA7="","",IF(CA7="-","【-】","【"&amp;SUBSTITUTE(TEXT(CA7,"#,##0.00"),"-","△")&amp;"】"))</f>
        <v>【54.51】</v>
      </c>
      <c r="CB6" s="21">
        <f>IF(CB7="",NA(),CB7)</f>
        <v>603.77</v>
      </c>
      <c r="CC6" s="21">
        <f t="shared" ref="CC6:CK6" si="9">IF(CC7="",NA(),CC7)</f>
        <v>609.78</v>
      </c>
      <c r="CD6" s="21">
        <f t="shared" si="9"/>
        <v>599.51</v>
      </c>
      <c r="CE6" s="21">
        <f t="shared" si="9"/>
        <v>591.03</v>
      </c>
      <c r="CF6" s="21">
        <f t="shared" si="9"/>
        <v>654.39</v>
      </c>
      <c r="CG6" s="21">
        <f t="shared" si="9"/>
        <v>274.54000000000002</v>
      </c>
      <c r="CH6" s="21">
        <f t="shared" si="9"/>
        <v>253.17</v>
      </c>
      <c r="CI6" s="21">
        <f t="shared" si="9"/>
        <v>303.27999999999997</v>
      </c>
      <c r="CJ6" s="21">
        <f t="shared" si="9"/>
        <v>301.86</v>
      </c>
      <c r="CK6" s="21">
        <f t="shared" si="9"/>
        <v>325.85000000000002</v>
      </c>
      <c r="CL6" s="20" t="str">
        <f>IF(CL7="","",IF(CL7="-","【-】","【"&amp;SUBSTITUTE(TEXT(CL7,"#,##0.00"),"-","△")&amp;"】"))</f>
        <v>【286.33】</v>
      </c>
      <c r="CM6" s="21">
        <f>IF(CM7="",NA(),CM7)</f>
        <v>32.61</v>
      </c>
      <c r="CN6" s="21">
        <f t="shared" ref="CN6:CV6" si="10">IF(CN7="",NA(),CN7)</f>
        <v>31.52</v>
      </c>
      <c r="CO6" s="21">
        <f t="shared" si="10"/>
        <v>31.52</v>
      </c>
      <c r="CP6" s="21">
        <f t="shared" si="10"/>
        <v>30.43</v>
      </c>
      <c r="CQ6" s="21">
        <f t="shared" si="10"/>
        <v>12.39</v>
      </c>
      <c r="CR6" s="21">
        <f t="shared" si="10"/>
        <v>41.66</v>
      </c>
      <c r="CS6" s="21">
        <f t="shared" si="10"/>
        <v>36.369999999999997</v>
      </c>
      <c r="CT6" s="21">
        <f t="shared" si="10"/>
        <v>52.35</v>
      </c>
      <c r="CU6" s="21">
        <f t="shared" si="10"/>
        <v>46.25</v>
      </c>
      <c r="CV6" s="21">
        <f t="shared" si="10"/>
        <v>45.32</v>
      </c>
      <c r="CW6" s="20" t="str">
        <f>IF(CW7="","",IF(CW7="-","【-】","【"&amp;SUBSTITUTE(TEXT(CW7,"#,##0.00"),"-","△")&amp;"】"))</f>
        <v>【49.92】</v>
      </c>
      <c r="CX6" s="21">
        <f>IF(CX7="",NA(),CX7)</f>
        <v>81.34</v>
      </c>
      <c r="CY6" s="21">
        <f t="shared" ref="CY6:DG6" si="11">IF(CY7="",NA(),CY7)</f>
        <v>86.76</v>
      </c>
      <c r="CZ6" s="21">
        <f t="shared" si="11"/>
        <v>86.57</v>
      </c>
      <c r="DA6" s="21">
        <f t="shared" si="11"/>
        <v>86.92</v>
      </c>
      <c r="DB6" s="21">
        <f t="shared" si="11"/>
        <v>87.6</v>
      </c>
      <c r="DC6" s="21">
        <f t="shared" si="11"/>
        <v>58.77</v>
      </c>
      <c r="DD6" s="21">
        <f t="shared" si="11"/>
        <v>59.58</v>
      </c>
      <c r="DE6" s="21">
        <f t="shared" si="11"/>
        <v>84.39</v>
      </c>
      <c r="DF6" s="21">
        <f t="shared" si="11"/>
        <v>83.96</v>
      </c>
      <c r="DG6" s="21">
        <f t="shared" si="11"/>
        <v>83.54</v>
      </c>
      <c r="DH6" s="20" t="str">
        <f>IF(DH7="","",IF(DH7="-","【-】","【"&amp;SUBSTITUTE(TEXT(DH7,"#,##0.00"),"-","△")&amp;"】"))</f>
        <v>【87.80】</v>
      </c>
      <c r="DI6" s="21">
        <f>IF(DI7="",NA(),DI7)</f>
        <v>3.3</v>
      </c>
      <c r="DJ6" s="21">
        <f t="shared" ref="DJ6:DR6" si="12">IF(DJ7="",NA(),DJ7)</f>
        <v>6.6</v>
      </c>
      <c r="DK6" s="21">
        <f t="shared" si="12"/>
        <v>9.9</v>
      </c>
      <c r="DL6" s="21">
        <f t="shared" si="12"/>
        <v>13.1</v>
      </c>
      <c r="DM6" s="21">
        <f t="shared" si="12"/>
        <v>16.190000000000001</v>
      </c>
      <c r="DN6" s="21">
        <f t="shared" si="12"/>
        <v>11.47</v>
      </c>
      <c r="DO6" s="21">
        <f t="shared" si="12"/>
        <v>14.97</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0">
        <f t="shared" si="14"/>
        <v>0</v>
      </c>
      <c r="EK6" s="20">
        <f t="shared" si="14"/>
        <v>0</v>
      </c>
      <c r="EL6" s="21">
        <f t="shared" si="14"/>
        <v>0.03</v>
      </c>
      <c r="EM6" s="21">
        <f t="shared" si="14"/>
        <v>0.03</v>
      </c>
      <c r="EN6" s="21">
        <f t="shared" si="14"/>
        <v>0.03</v>
      </c>
      <c r="EO6" s="20" t="str">
        <f>IF(EO7="","",IF(EO7="-","【-】","【"&amp;SUBSTITUTE(TEXT(EO7,"#,##0.00"),"-","△")&amp;"】"))</f>
        <v>【0.02】</v>
      </c>
    </row>
    <row r="7" spans="1:148" s="22" customFormat="1" x14ac:dyDescent="0.2">
      <c r="A7" s="14"/>
      <c r="B7" s="23">
        <v>2024</v>
      </c>
      <c r="C7" s="23">
        <v>152242</v>
      </c>
      <c r="D7" s="23">
        <v>46</v>
      </c>
      <c r="E7" s="23">
        <v>17</v>
      </c>
      <c r="F7" s="23">
        <v>5</v>
      </c>
      <c r="G7" s="23">
        <v>0</v>
      </c>
      <c r="H7" s="23" t="s">
        <v>96</v>
      </c>
      <c r="I7" s="23" t="s">
        <v>97</v>
      </c>
      <c r="J7" s="23" t="s">
        <v>98</v>
      </c>
      <c r="K7" s="23" t="s">
        <v>99</v>
      </c>
      <c r="L7" s="23" t="s">
        <v>100</v>
      </c>
      <c r="M7" s="23" t="s">
        <v>101</v>
      </c>
      <c r="N7" s="24" t="s">
        <v>102</v>
      </c>
      <c r="O7" s="24">
        <v>73.66</v>
      </c>
      <c r="P7" s="24">
        <v>0.27</v>
      </c>
      <c r="Q7" s="24">
        <v>83.48</v>
      </c>
      <c r="R7" s="24">
        <v>4284</v>
      </c>
      <c r="S7" s="24">
        <v>48103</v>
      </c>
      <c r="T7" s="24">
        <v>855.68</v>
      </c>
      <c r="U7" s="24">
        <v>56.22</v>
      </c>
      <c r="V7" s="24">
        <v>129</v>
      </c>
      <c r="W7" s="24">
        <v>0.27</v>
      </c>
      <c r="X7" s="24">
        <v>477.78</v>
      </c>
      <c r="Y7" s="24">
        <v>100.11</v>
      </c>
      <c r="Z7" s="24">
        <v>107.12</v>
      </c>
      <c r="AA7" s="24">
        <v>103.03</v>
      </c>
      <c r="AB7" s="24">
        <v>100.46</v>
      </c>
      <c r="AC7" s="24">
        <v>99.83</v>
      </c>
      <c r="AD7" s="24">
        <v>103.61</v>
      </c>
      <c r="AE7" s="24">
        <v>99.03</v>
      </c>
      <c r="AF7" s="24">
        <v>105.5</v>
      </c>
      <c r="AG7" s="24">
        <v>106.35</v>
      </c>
      <c r="AH7" s="24">
        <v>106.62</v>
      </c>
      <c r="AI7" s="24">
        <v>104.3</v>
      </c>
      <c r="AJ7" s="24">
        <v>0</v>
      </c>
      <c r="AK7" s="24">
        <v>0</v>
      </c>
      <c r="AL7" s="24">
        <v>0</v>
      </c>
      <c r="AM7" s="24">
        <v>0</v>
      </c>
      <c r="AN7" s="24">
        <v>0</v>
      </c>
      <c r="AO7" s="24">
        <v>21.51</v>
      </c>
      <c r="AP7" s="24">
        <v>42.33</v>
      </c>
      <c r="AQ7" s="24">
        <v>145.43</v>
      </c>
      <c r="AR7" s="24">
        <v>129.88999999999999</v>
      </c>
      <c r="AS7" s="24">
        <v>107.99</v>
      </c>
      <c r="AT7" s="24">
        <v>102.74</v>
      </c>
      <c r="AU7" s="24">
        <v>195.13</v>
      </c>
      <c r="AV7" s="24">
        <v>211.35</v>
      </c>
      <c r="AW7" s="24">
        <v>188.91</v>
      </c>
      <c r="AX7" s="24">
        <v>176.17</v>
      </c>
      <c r="AY7" s="24">
        <v>148.38</v>
      </c>
      <c r="AZ7" s="24">
        <v>103.7</v>
      </c>
      <c r="BA7" s="24">
        <v>114.23</v>
      </c>
      <c r="BB7" s="24">
        <v>38.4</v>
      </c>
      <c r="BC7" s="24">
        <v>44.04</v>
      </c>
      <c r="BD7" s="24">
        <v>58.25</v>
      </c>
      <c r="BE7" s="24">
        <v>47.19</v>
      </c>
      <c r="BF7" s="24">
        <v>6994.34</v>
      </c>
      <c r="BG7" s="24">
        <v>6739.12</v>
      </c>
      <c r="BH7" s="24">
        <v>2911.42</v>
      </c>
      <c r="BI7" s="24">
        <v>2780.7</v>
      </c>
      <c r="BJ7" s="24">
        <v>2686.98</v>
      </c>
      <c r="BK7" s="24">
        <v>746.98</v>
      </c>
      <c r="BL7" s="24">
        <v>904.55</v>
      </c>
      <c r="BM7" s="24">
        <v>900.82</v>
      </c>
      <c r="BN7" s="24">
        <v>839.21</v>
      </c>
      <c r="BO7" s="24">
        <v>791.46</v>
      </c>
      <c r="BP7" s="24">
        <v>798.1</v>
      </c>
      <c r="BQ7" s="24">
        <v>36.72</v>
      </c>
      <c r="BR7" s="24">
        <v>36.68</v>
      </c>
      <c r="BS7" s="24">
        <v>37.119999999999997</v>
      </c>
      <c r="BT7" s="24">
        <v>38.03</v>
      </c>
      <c r="BU7" s="24">
        <v>34.54</v>
      </c>
      <c r="BV7" s="24">
        <v>40.49</v>
      </c>
      <c r="BW7" s="24">
        <v>39.69</v>
      </c>
      <c r="BX7" s="24">
        <v>52.94</v>
      </c>
      <c r="BY7" s="24">
        <v>52.05</v>
      </c>
      <c r="BZ7" s="24">
        <v>47.96</v>
      </c>
      <c r="CA7" s="24">
        <v>54.51</v>
      </c>
      <c r="CB7" s="24">
        <v>603.77</v>
      </c>
      <c r="CC7" s="24">
        <v>609.78</v>
      </c>
      <c r="CD7" s="24">
        <v>599.51</v>
      </c>
      <c r="CE7" s="24">
        <v>591.03</v>
      </c>
      <c r="CF7" s="24">
        <v>654.39</v>
      </c>
      <c r="CG7" s="24">
        <v>274.54000000000002</v>
      </c>
      <c r="CH7" s="24">
        <v>253.17</v>
      </c>
      <c r="CI7" s="24">
        <v>303.27999999999997</v>
      </c>
      <c r="CJ7" s="24">
        <v>301.86</v>
      </c>
      <c r="CK7" s="24">
        <v>325.85000000000002</v>
      </c>
      <c r="CL7" s="24">
        <v>286.33</v>
      </c>
      <c r="CM7" s="24">
        <v>32.61</v>
      </c>
      <c r="CN7" s="24">
        <v>31.52</v>
      </c>
      <c r="CO7" s="24">
        <v>31.52</v>
      </c>
      <c r="CP7" s="24">
        <v>30.43</v>
      </c>
      <c r="CQ7" s="24">
        <v>12.39</v>
      </c>
      <c r="CR7" s="24">
        <v>41.66</v>
      </c>
      <c r="CS7" s="24">
        <v>36.369999999999997</v>
      </c>
      <c r="CT7" s="24">
        <v>52.35</v>
      </c>
      <c r="CU7" s="24">
        <v>46.25</v>
      </c>
      <c r="CV7" s="24">
        <v>45.32</v>
      </c>
      <c r="CW7" s="24">
        <v>49.92</v>
      </c>
      <c r="CX7" s="24">
        <v>81.34</v>
      </c>
      <c r="CY7" s="24">
        <v>86.76</v>
      </c>
      <c r="CZ7" s="24">
        <v>86.57</v>
      </c>
      <c r="DA7" s="24">
        <v>86.92</v>
      </c>
      <c r="DB7" s="24">
        <v>87.6</v>
      </c>
      <c r="DC7" s="24">
        <v>58.77</v>
      </c>
      <c r="DD7" s="24">
        <v>59.58</v>
      </c>
      <c r="DE7" s="24">
        <v>84.39</v>
      </c>
      <c r="DF7" s="24">
        <v>83.96</v>
      </c>
      <c r="DG7" s="24">
        <v>83.54</v>
      </c>
      <c r="DH7" s="24">
        <v>87.8</v>
      </c>
      <c r="DI7" s="24">
        <v>3.3</v>
      </c>
      <c r="DJ7" s="24">
        <v>6.6</v>
      </c>
      <c r="DK7" s="24">
        <v>9.9</v>
      </c>
      <c r="DL7" s="24">
        <v>13.1</v>
      </c>
      <c r="DM7" s="24">
        <v>16.190000000000001</v>
      </c>
      <c r="DN7" s="24">
        <v>11.47</v>
      </c>
      <c r="DO7" s="24">
        <v>14.97</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v>
      </c>
      <c r="EK7" s="24">
        <v>0</v>
      </c>
      <c r="EL7" s="24">
        <v>0.03</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2026-01-21T00:28:45Z</cp:lastPrinted>
  <dcterms:modified xsi:type="dcterms:W3CDTF">2026-02-25T02:47:56Z</dcterms:modified>
</cp:coreProperties>
</file>